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86131\Desktop\"/>
    </mc:Choice>
  </mc:AlternateContent>
  <xr:revisionPtr revIDLastSave="0" documentId="13_ncr:1_{5567DDAF-BC30-4D9D-A31D-0FF24C3B51F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合计" sheetId="4" r:id="rId1"/>
    <sheet name="土建部分" sheetId="6" r:id="rId2"/>
    <sheet name="电" sheetId="3" r:id="rId3"/>
    <sheet name="水" sheetId="5" r:id="rId4"/>
  </sheets>
  <definedNames>
    <definedName name="_xlnm.Print_Area" localSheetId="1">土建部分!$A$1:$H$115</definedName>
    <definedName name="_xlnm.Print_Titles" localSheetId="2">电!$1:$6</definedName>
    <definedName name="_xlnm.Print_Titles" localSheetId="3">水!$1:$6</definedName>
    <definedName name="_xlnm.Print_Titles" localSheetId="1">土建部分!$1:$4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G36" i="5"/>
  <c r="G44" i="3"/>
  <c r="G114" i="6"/>
  <c r="E28" i="6"/>
  <c r="E27" i="6"/>
  <c r="E26" i="6"/>
  <c r="E25" i="6"/>
  <c r="E24" i="6"/>
  <c r="E23" i="6"/>
  <c r="E22" i="6"/>
  <c r="E21" i="6"/>
  <c r="E19" i="6"/>
  <c r="E17" i="6"/>
  <c r="E16" i="6"/>
  <c r="E15" i="6"/>
  <c r="E14" i="6"/>
  <c r="E13" i="6"/>
  <c r="E12" i="6"/>
  <c r="E11" i="6"/>
  <c r="E10" i="6"/>
  <c r="E8" i="6"/>
  <c r="E7" i="6"/>
  <c r="E6" i="6"/>
  <c r="E5" i="6"/>
  <c r="C7" i="4"/>
  <c r="C6" i="4"/>
  <c r="C5" i="4"/>
</calcChain>
</file>

<file path=xl/sharedStrings.xml><?xml version="1.0" encoding="utf-8"?>
<sst xmlns="http://schemas.openxmlformats.org/spreadsheetml/2006/main" count="672" uniqueCount="232">
  <si>
    <t>临建费用汇总</t>
  </si>
  <si>
    <t>工程名：北京城市副中心1201地块住宅项目</t>
  </si>
  <si>
    <t>序号</t>
  </si>
  <si>
    <t>名称</t>
  </si>
  <si>
    <t>金额（元）</t>
  </si>
  <si>
    <t>备注</t>
  </si>
  <si>
    <t>土建</t>
  </si>
  <si>
    <t>电</t>
  </si>
  <si>
    <t>水</t>
  </si>
  <si>
    <t>合计</t>
  </si>
  <si>
    <t>报价单位：</t>
  </si>
  <si>
    <t>报价日期：</t>
  </si>
  <si>
    <t>项目特征描述（工作内容）</t>
  </si>
  <si>
    <t>单位</t>
  </si>
  <si>
    <t>数量</t>
  </si>
  <si>
    <t>单价</t>
  </si>
  <si>
    <t>合价</t>
  </si>
  <si>
    <t>土建工程</t>
  </si>
  <si>
    <t>办公楼基础垫层，100mm厚C25混凝土垫层随打随抹平</t>
  </si>
  <si>
    <t>m2</t>
  </si>
  <si>
    <t>沉淀池240厚非黏土实心砖砌筑</t>
  </si>
  <si>
    <t>m3</t>
  </si>
  <si>
    <t>2组沉淀池</t>
  </si>
  <si>
    <t>沉淀池内壁抹15厚水泥砂浆</t>
  </si>
  <si>
    <t>沉淀池垫层150mm厚C25混凝土垫层</t>
  </si>
  <si>
    <t>沉淀池挖土方</t>
  </si>
  <si>
    <t>80厚C30钢筋混凝土盖板,内配C8-150单层双向钢筋</t>
  </si>
  <si>
    <t>大门基础（包含钢筋预埋）</t>
  </si>
  <si>
    <t>施工大门区域地面硬化，C25混凝土硬化200mm，单层双向@200三级16钢筋</t>
  </si>
  <si>
    <t>道路硬化，C25混凝土硬化200mm，6米宽，含地坪降低土方挖运</t>
  </si>
  <si>
    <t>道路硬化，C25混凝土硬化50mm</t>
  </si>
  <si>
    <t>道路硬化，100mm厚C20混凝土场地硬化随打随抹平压光</t>
  </si>
  <si>
    <t>钢筋加工场及汇车场，C25混凝土硬化200mm厚</t>
  </si>
  <si>
    <t>洗车机C25素混凝土地台（高度200mm）</t>
  </si>
  <si>
    <t>门禁闸机及保安室垫层100mm厚C25混凝土垫层</t>
  </si>
  <si>
    <t>卫生间及劳务办楼基础垫层，100mm厚C25混凝土垫层随打随抹平</t>
  </si>
  <si>
    <t>配电箱基础：1、基础四周240mm厚页岩砖砌筑,中间填中砂,顶部100mm厚C20砼垫层,随打随压光</t>
  </si>
  <si>
    <t>4个配电箱基础</t>
  </si>
  <si>
    <t>1.300mm宽200mm深排水沟，内壁抹15厚水泥砂浆,沿基坑上口连通布置0.5%坡向沉淀池,经沉淀后排入市政管网，含土方挖运</t>
  </si>
  <si>
    <t>m</t>
  </si>
  <si>
    <t>垃圾站2米高200厚C20钢筋混凝土墙</t>
  </si>
  <si>
    <t>垃圾站钢结构，彩钢板按实际发生计算</t>
  </si>
  <si>
    <t>垃圾站放2米以上钢骨架</t>
  </si>
  <si>
    <t>吨</t>
  </si>
  <si>
    <t>垃圾站放2米以上0.5mm单层彩钢板墙面及顶板</t>
  </si>
  <si>
    <t>垃圾站房电动单层卷帘门，洞口尺寸3m*3m</t>
  </si>
  <si>
    <t>危险品库房200厚加气块砌筑</t>
  </si>
  <si>
    <t>危险品库房屋顶，轻钢龙骨彩钢板</t>
  </si>
  <si>
    <t>消防泵房墙面及屋顶，轻钢龙骨彩钢板</t>
  </si>
  <si>
    <t>消防泵房门，乙级防火门，M1521</t>
  </si>
  <si>
    <t>樘</t>
  </si>
  <si>
    <t>消防泵房塑钢窗C1510</t>
  </si>
  <si>
    <t>临建集装箱房安装</t>
  </si>
  <si>
    <t>个</t>
  </si>
  <si>
    <t>集装箱房甲供，运至现场，乙方负责吊车费用及安装费用。</t>
  </si>
  <si>
    <t>集装箱房楼梯安装</t>
  </si>
  <si>
    <t>套</t>
  </si>
  <si>
    <t>零工单价</t>
  </si>
  <si>
    <t>工日</t>
  </si>
  <si>
    <t>线槽</t>
  </si>
  <si>
    <t>1.名称:线槽B6
2.规格型号：100*100</t>
  </si>
  <si>
    <t>20.24</t>
  </si>
  <si>
    <t>配管</t>
  </si>
  <si>
    <t>1.名称:PVC管B6
2.规格型号：Ф50</t>
  </si>
  <si>
    <t>10</t>
  </si>
  <si>
    <t>配线</t>
  </si>
  <si>
    <t>1.名称:配线B6
2.规格型号：BV6㎜²</t>
  </si>
  <si>
    <t>266.88</t>
  </si>
  <si>
    <t>1.名称:配线B6
2.规格型号：BV4㎜²</t>
  </si>
  <si>
    <t>133.44</t>
  </si>
  <si>
    <t>1.名称:线槽B7
2.规格型号：100*100</t>
  </si>
  <si>
    <t>30.1</t>
  </si>
  <si>
    <t>1.名称:PVC管B7
2.规格型号：Ф50</t>
  </si>
  <si>
    <t>31.5</t>
  </si>
  <si>
    <t>1.名称:配线B7
2.规格型号：BV6㎜²</t>
  </si>
  <si>
    <t>583.2</t>
  </si>
  <si>
    <t>1.名称:PVC管B8
2.规格型号：Ф50</t>
  </si>
  <si>
    <t>284.59</t>
  </si>
  <si>
    <t>1.名称:PVC管B8照明，B9B10门卫
2.规格型号：Ф25</t>
  </si>
  <si>
    <t>45.5</t>
  </si>
  <si>
    <t>1.名称:配线B8
2.规格型号：BV4㎜²</t>
  </si>
  <si>
    <t>853.77</t>
  </si>
  <si>
    <t>1.名称:配线B8，B9B10门卫
2.规格型号：BV2.5㎜²</t>
  </si>
  <si>
    <t>136.5</t>
  </si>
  <si>
    <t>电力电缆</t>
  </si>
  <si>
    <t>1.名称:电力电缆A1-A2
2.规格型号：YJLV22-3*240+2*120</t>
  </si>
  <si>
    <t>189.56</t>
  </si>
  <si>
    <t>1.名称:电力电缆B1-B4
2.规格型号：YJLV22-3*120+2*70</t>
  </si>
  <si>
    <t>248.5</t>
  </si>
  <si>
    <t>1.名称:电力电缆塔吊电缆，B5,B7
2.规格型号：YJLV22-3*50+2*25</t>
  </si>
  <si>
    <t>268.28</t>
  </si>
  <si>
    <t>1.名称:电力电缆楼层主电缆
2.规格型号：YJLV22-3*35+2*16</t>
  </si>
  <si>
    <t>140.9</t>
  </si>
  <si>
    <t>1.名称:电力电缆楼层主电缆
2.规格型号：YJLV22-3*25+2*16</t>
  </si>
  <si>
    <t>15.2</t>
  </si>
  <si>
    <t>1.名称:劳务办公室主电缆，东大门及南大门电缆
2.规格型号：YJLV22-5*16</t>
  </si>
  <si>
    <t>192.5</t>
  </si>
  <si>
    <t>1.名称:电力电缆低压照明箱电缆，库房电缆，洗车池，水泵电缆
2.规格型号：YJLV-5*10</t>
  </si>
  <si>
    <t>65.4</t>
  </si>
  <si>
    <t>电力电缆头</t>
  </si>
  <si>
    <t>1.名称:电力电缆头热缩
2.规格型号：4*240+1*120</t>
  </si>
  <si>
    <t>4</t>
  </si>
  <si>
    <t>1.名称:电力电缆头热缩
2.规格型号：3*120+2*70</t>
  </si>
  <si>
    <t>8</t>
  </si>
  <si>
    <t>1.名称:电力电缆头热缩
2.规格型号：3*50+2*25</t>
  </si>
  <si>
    <t>1.名称:电力电缆头热缩
2.规格型号：3*35+2*16</t>
  </si>
  <si>
    <t>接地极</t>
  </si>
  <si>
    <t>1.名称:接地极
2.材质:50*5热镀锌角钢</t>
  </si>
  <si>
    <t>根</t>
  </si>
  <si>
    <t>24</t>
  </si>
  <si>
    <t>配电箱</t>
  </si>
  <si>
    <t>1.名称:配电箱
2.规格型号：主配电柜AA1，AA2甲供</t>
  </si>
  <si>
    <t>台</t>
  </si>
  <si>
    <t>2</t>
  </si>
  <si>
    <t>1.名称:配电箱
2.规格型号：主配电柜B1,B2,B3</t>
  </si>
  <si>
    <t>3</t>
  </si>
  <si>
    <t>1.名称:配电箱
2.规格型号：主配电柜B4</t>
  </si>
  <si>
    <t>1</t>
  </si>
  <si>
    <t>1.名称:配电箱
2.规格型号：主配电柜B5</t>
  </si>
  <si>
    <t>1.名称:配电箱
2.规格型号：主配电柜B6</t>
  </si>
  <si>
    <t>1.名称:配电箱
2.规格型号：主配电柜B7</t>
  </si>
  <si>
    <t>1.名称:配电箱
2.规格型号：主配电柜B8</t>
  </si>
  <si>
    <t>1.名称:配电箱
2.规格型号：主配电柜B9，B10</t>
  </si>
  <si>
    <t>1.名称:配电箱
2.规格型号：主楼配电箱</t>
  </si>
  <si>
    <t>5</t>
  </si>
  <si>
    <t>1.名称:配电箱
2.规格型号：主楼低压配电箱</t>
  </si>
  <si>
    <t>1.名称:配电箱
2.规格型号：塔吊配电箱</t>
  </si>
  <si>
    <t>配电箱防护笼</t>
  </si>
  <si>
    <t>1.名称:配电箱防护笼
2.规格型号：包含防护栏杆</t>
  </si>
  <si>
    <t>14</t>
  </si>
  <si>
    <t>挖沟槽土方及回填</t>
  </si>
  <si>
    <t>1.名称:挖沟槽土方
2.土壤类别:一、二类土
3.挖土深度:1米</t>
  </si>
  <si>
    <t>430.4</t>
  </si>
  <si>
    <t>室外地下式消火栓</t>
  </si>
  <si>
    <t>1.名称:地下式消火栓安装
2.规格、类型:DN100</t>
  </si>
  <si>
    <t>6</t>
  </si>
  <si>
    <t>消防水泵接合器</t>
  </si>
  <si>
    <t>1.名称:消防水泵接合器
2.材质、规格:DN100</t>
  </si>
  <si>
    <t>焊接法兰阀门</t>
  </si>
  <si>
    <t>1.名称:消火栓及水泵接合器闸阀
2.材质、规格:DN100</t>
  </si>
  <si>
    <t>7</t>
  </si>
  <si>
    <t>砌筑井</t>
  </si>
  <si>
    <t>1.名称：砌筑井</t>
  </si>
  <si>
    <t>座</t>
  </si>
  <si>
    <t>螺纹阀门</t>
  </si>
  <si>
    <t>1.名称:泄水阀
2.规格、类型:DN32</t>
  </si>
  <si>
    <t>20</t>
  </si>
  <si>
    <t>1.名称:中间断路闸阀
2.材质、规格:DN100</t>
  </si>
  <si>
    <t>管缆</t>
  </si>
  <si>
    <t>1.名称:电伴热
2.规格、类型:</t>
  </si>
  <si>
    <t>塑料管</t>
  </si>
  <si>
    <t>1.安装部位:给水管道
2.材质、规格:PE管De75
3.连接形式:热熔连接
4.满足完成此项工作所需要的全部工作内容，招标文件、现行规范、图集、验收等全部要求</t>
  </si>
  <si>
    <t>1.安装部位:给水管道
2.材质、规格:PPR管De20
3.连接形式:热熔连接
4.满足完成此项工作所需要的全部工作内容，招标文件、现行规范、图集、验收等全部要求</t>
  </si>
  <si>
    <t>12</t>
  </si>
  <si>
    <t>管道绝热</t>
  </si>
  <si>
    <t>1.绝热材料品种:B1级橡塑泡棉
2.管道外径:de20</t>
  </si>
  <si>
    <t>0.062</t>
  </si>
  <si>
    <t>1.安装部位:给水管道
2.材质、规格:PE管De110 
3.连接形式:热熔连接
4.满足完成此项工作所需要的全部工作内容，招标文件、现行规范、图集、验收等全部要求</t>
  </si>
  <si>
    <t>652.4</t>
  </si>
  <si>
    <t>钢管</t>
  </si>
  <si>
    <t>1.名称:焊接钢管
2.规格、类型:DN100</t>
  </si>
  <si>
    <t>32</t>
  </si>
  <si>
    <t>1.名称:焊接钢管
2.规格、类型:DN150</t>
  </si>
  <si>
    <t>2.2</t>
  </si>
  <si>
    <t>离心式泵</t>
  </si>
  <si>
    <t>1.名称:消火栓泵
2.规格:Q=15L/S 流量H=70Ma ，含成套箱柜采购、安装及调试</t>
  </si>
  <si>
    <t>1.名称：变频给水泵 2.规格:Q=15L/S 流量H=70Ma ，含成套箱柜采购、安装及调试</t>
  </si>
  <si>
    <t>1.名称:蝶阀
2.材质、规格:DN100</t>
  </si>
  <si>
    <t>1.名称:蝶阀
2.材质、规格:DN150</t>
  </si>
  <si>
    <t>1.名称:闸阀
2.材质、规格:DN100</t>
  </si>
  <si>
    <t>1.名称:止回阀
2.材质、规格:DN100</t>
  </si>
  <si>
    <t>软接头(软管）</t>
  </si>
  <si>
    <t>1.名称:软连接
2.材质、规格:DN100</t>
  </si>
  <si>
    <t>1.名称:软连接
2.材质、规格:DN150</t>
  </si>
  <si>
    <t>管道支架</t>
  </si>
  <si>
    <t>1.名称:管道支架
2.材质:型钢
3.除锈、刷漆:除锈，刷两遍防锈漆
4.满足完成此项工作所需要的全部工作内容，招标文件、现行规范、图集、验收等全部要求</t>
  </si>
  <si>
    <t>kg</t>
  </si>
  <si>
    <t>140</t>
  </si>
  <si>
    <t>除污器(过滤器）</t>
  </si>
  <si>
    <t>1.名称:过滤器
2.材质、规格:DN150</t>
  </si>
  <si>
    <t>组</t>
  </si>
  <si>
    <t>压力仪表</t>
  </si>
  <si>
    <t>水箱</t>
  </si>
  <si>
    <t>1.名称：玻璃钢水箱                  2.规格型号40立方</t>
  </si>
  <si>
    <t>整体化粪池</t>
  </si>
  <si>
    <t>1.名称：化粪池  2.规格型号：50立方，含挖土方、吊装及调试</t>
  </si>
  <si>
    <t>1.名称:排水管
2.材质:PVC排水管
3.规格:de160</t>
  </si>
  <si>
    <t>1.名称:波纹管
2.规格、类型:Ф300</t>
  </si>
  <si>
    <t>38.6</t>
  </si>
  <si>
    <t>房屋租赁</t>
  </si>
  <si>
    <t>满足现场700工人居住</t>
  </si>
  <si>
    <t>间</t>
  </si>
  <si>
    <t>互联网费用</t>
  </si>
  <si>
    <t>包含整个项目部无线网覆盖及光纤铺设</t>
  </si>
  <si>
    <t>项</t>
  </si>
  <si>
    <t>楼梯箱（75箱）</t>
  </si>
  <si>
    <t>6055*2990*2896</t>
  </si>
  <si>
    <t>男女卫（75箱洁具）</t>
  </si>
  <si>
    <t>库房（75箱6米方向开门、窗）</t>
  </si>
  <si>
    <t>雨棚板及支架</t>
  </si>
  <si>
    <t>雨棚1米宽厚7.5mm,支架2.0mm厚底板7.5mm厚</t>
  </si>
  <si>
    <t>走道板护栏</t>
  </si>
  <si>
    <t>护栏1米*3米(20方管*1.2mm厚）走道板1米*3米（镀锌花纹板1.5mm厚，40*80方管1.2mm厚，支架2.5mm厚，底板9.5mm厚）</t>
  </si>
  <si>
    <t>单跑楼梯</t>
  </si>
  <si>
    <t>邦2.0mm厚立柱1.6mm厚护栏1.1mm厚</t>
  </si>
  <si>
    <t>安全帽</t>
  </si>
  <si>
    <t>黄色</t>
  </si>
  <si>
    <t>顶</t>
  </si>
  <si>
    <t>三面前边印城建的logo和北京城建字样，背面印编号，例如001  002…..</t>
  </si>
  <si>
    <t>蓝色</t>
  </si>
  <si>
    <t>红色</t>
  </si>
  <si>
    <t>三面前边印城建的logo和北京城建字样</t>
  </si>
  <si>
    <t>反光背心</t>
  </si>
  <si>
    <t>件</t>
  </si>
  <si>
    <t>前面左口袋印城建的logo，右口袋印北京城建字样；后背印北京城建</t>
  </si>
  <si>
    <t>30个前面左口袋印城建的logo，右口袋印北京城建字样；后背印北京城建和信号工。40个前面左口袋印城建的logo，右口袋印北京城建字样；后背印北京城建和特殊工种</t>
  </si>
  <si>
    <t>浅绿色</t>
  </si>
  <si>
    <t>10个前面左口袋印城建的logo，右口袋印北京城建字样；后背印北京城建和安全监察。70个前面左口袋印城建的logo，右口袋印北京城建字样；后背印北京城建</t>
  </si>
  <si>
    <t>实名制通道</t>
  </si>
  <si>
    <t>满足建委要求</t>
  </si>
  <si>
    <t>现场出入口洗车设备</t>
  </si>
  <si>
    <t>根据项目要求提供设备及安装完毕</t>
  </si>
  <si>
    <t>江苏巢桐建筑劳务有限公司报价单</t>
  </si>
  <si>
    <t>工程名称：临电工程</t>
  </si>
  <si>
    <t>子目名称</t>
  </si>
  <si>
    <t>子目特征描述</t>
  </si>
  <si>
    <t>计量单位</t>
  </si>
  <si>
    <t>工程量</t>
  </si>
  <si>
    <t>综合单价</t>
  </si>
  <si>
    <t>整个项目</t>
  </si>
  <si>
    <t>分部小计</t>
  </si>
  <si>
    <t>工程名称：临水工程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</si>
</sst>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2"/>
      <name val="宋体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b/>
      <sz val="1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178" fontId="2" fillId="2" borderId="4" xfId="1" applyNumberFormat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78" fontId="0" fillId="0" borderId="8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4" xfId="1" applyFont="1" applyFill="1" applyBorder="1" applyAlignment="1">
      <alignment horizontal="left"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0" fillId="2" borderId="4" xfId="1" applyFont="1" applyFill="1" applyBorder="1" applyAlignment="1">
      <alignment horizontal="right" vertical="center" wrapText="1"/>
    </xf>
    <xf numFmtId="178" fontId="0" fillId="2" borderId="10" xfId="1" applyNumberFormat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left" vertical="center" wrapText="1"/>
    </xf>
    <xf numFmtId="0" fontId="0" fillId="2" borderId="11" xfId="1" applyFont="1" applyFill="1" applyBorder="1" applyAlignment="1">
      <alignment horizontal="center" vertical="center" wrapText="1"/>
    </xf>
    <xf numFmtId="0" fontId="0" fillId="2" borderId="11" xfId="1" applyFont="1" applyFill="1" applyBorder="1" applyAlignment="1">
      <alignment horizontal="right" vertical="center" wrapText="1"/>
    </xf>
    <xf numFmtId="178" fontId="0" fillId="2" borderId="12" xfId="1" applyNumberFormat="1" applyFont="1" applyFill="1" applyBorder="1" applyAlignment="1">
      <alignment horizontal="right" vertical="center" wrapText="1"/>
    </xf>
    <xf numFmtId="0" fontId="0" fillId="2" borderId="5" xfId="1" applyFont="1" applyFill="1" applyBorder="1" applyAlignment="1">
      <alignment horizontal="left" vertical="center" wrapText="1"/>
    </xf>
    <xf numFmtId="0" fontId="0" fillId="2" borderId="5" xfId="1" applyFont="1" applyFill="1" applyBorder="1" applyAlignment="1">
      <alignment horizontal="center" vertical="center" wrapText="1"/>
    </xf>
    <xf numFmtId="0" fontId="0" fillId="2" borderId="5" xfId="1" applyFont="1" applyFill="1" applyBorder="1" applyAlignment="1">
      <alignment horizontal="right" vertical="center" wrapText="1"/>
    </xf>
    <xf numFmtId="178" fontId="0" fillId="2" borderId="13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B10" sqref="B10"/>
    </sheetView>
  </sheetViews>
  <sheetFormatPr defaultColWidth="9" defaultRowHeight="14.25" x14ac:dyDescent="0.15"/>
  <cols>
    <col min="1" max="1" width="11.625" customWidth="1"/>
    <col min="2" max="2" width="22.375" customWidth="1"/>
    <col min="3" max="3" width="25" customWidth="1"/>
    <col min="4" max="4" width="18.875" customWidth="1"/>
  </cols>
  <sheetData>
    <row r="1" spans="1:4" ht="60.75" customHeight="1" x14ac:dyDescent="0.15">
      <c r="A1" s="33" t="s">
        <v>0</v>
      </c>
      <c r="B1" s="33"/>
      <c r="C1" s="33"/>
      <c r="D1" s="33"/>
    </row>
    <row r="2" spans="1:4" ht="39" customHeight="1" x14ac:dyDescent="0.15">
      <c r="A2" s="11" t="s">
        <v>1</v>
      </c>
      <c r="B2" s="8"/>
      <c r="C2" s="8"/>
    </row>
    <row r="3" spans="1:4" ht="39.75" customHeight="1" x14ac:dyDescent="0.15">
      <c r="A3" s="12" t="s">
        <v>2</v>
      </c>
      <c r="B3" s="12" t="s">
        <v>3</v>
      </c>
      <c r="C3" s="12" t="s">
        <v>4</v>
      </c>
      <c r="D3" s="12" t="s">
        <v>5</v>
      </c>
    </row>
    <row r="4" spans="1:4" ht="39.75" customHeight="1" x14ac:dyDescent="0.15">
      <c r="A4" s="12">
        <v>1</v>
      </c>
      <c r="B4" s="12" t="s">
        <v>6</v>
      </c>
      <c r="C4" s="15">
        <f>土建部分!G114</f>
        <v>0</v>
      </c>
      <c r="D4" s="32"/>
    </row>
    <row r="5" spans="1:4" ht="39.75" customHeight="1" x14ac:dyDescent="0.15">
      <c r="A5" s="12">
        <v>2</v>
      </c>
      <c r="B5" s="12" t="s">
        <v>7</v>
      </c>
      <c r="C5" s="15">
        <f>电!G44</f>
        <v>0</v>
      </c>
      <c r="D5" s="32"/>
    </row>
    <row r="6" spans="1:4" ht="39.75" customHeight="1" x14ac:dyDescent="0.15">
      <c r="A6" s="12">
        <v>3</v>
      </c>
      <c r="B6" s="12" t="s">
        <v>8</v>
      </c>
      <c r="C6" s="15">
        <f>水!G36</f>
        <v>0</v>
      </c>
      <c r="D6" s="32"/>
    </row>
    <row r="7" spans="1:4" ht="39.75" customHeight="1" x14ac:dyDescent="0.15">
      <c r="A7" s="12" t="s">
        <v>9</v>
      </c>
      <c r="B7" s="12"/>
      <c r="C7" s="15">
        <f>SUM(C4:C6)</f>
        <v>0</v>
      </c>
      <c r="D7" s="32"/>
    </row>
    <row r="10" spans="1:4" ht="50.25" customHeight="1" x14ac:dyDescent="0.15">
      <c r="A10" t="s">
        <v>10</v>
      </c>
    </row>
    <row r="11" spans="1:4" ht="50.25" customHeight="1" x14ac:dyDescent="0.15">
      <c r="A11" t="s">
        <v>11</v>
      </c>
    </row>
  </sheetData>
  <mergeCells count="1">
    <mergeCell ref="A1:D1"/>
  </mergeCells>
  <phoneticPr fontId="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8"/>
  <sheetViews>
    <sheetView zoomScale="85" zoomScaleNormal="85" zoomScaleSheetLayoutView="85" workbookViewId="0">
      <pane ySplit="4" topLeftCell="A107" activePane="bottomLeft" state="frozen"/>
      <selection pane="bottomLeft" activeCell="H6" sqref="H6:H10"/>
    </sheetView>
  </sheetViews>
  <sheetFormatPr defaultColWidth="9" defaultRowHeight="14.25" x14ac:dyDescent="0.15"/>
  <cols>
    <col min="1" max="1" width="9.5" style="8" customWidth="1"/>
    <col min="2" max="2" width="18.5" style="8" customWidth="1"/>
    <col min="3" max="3" width="41.125" style="9" customWidth="1"/>
    <col min="4" max="4" width="11.375" style="8" customWidth="1"/>
    <col min="5" max="5" width="9.875" style="8" customWidth="1"/>
    <col min="6" max="6" width="10.75" style="10" customWidth="1"/>
    <col min="7" max="7" width="14.5" style="8" customWidth="1"/>
    <col min="8" max="8" width="11.875" style="8" customWidth="1"/>
    <col min="9" max="9" width="24.375" style="8" customWidth="1"/>
    <col min="10" max="16" width="18.375" customWidth="1"/>
  </cols>
  <sheetData>
    <row r="1" spans="1:8" ht="51.95" customHeight="1" x14ac:dyDescent="0.15">
      <c r="A1" s="34"/>
      <c r="B1" s="34"/>
      <c r="C1" s="34"/>
      <c r="D1" s="34"/>
      <c r="E1" s="34"/>
      <c r="F1" s="34"/>
      <c r="G1" s="34"/>
      <c r="H1" s="34"/>
    </row>
    <row r="2" spans="1:8" ht="28.5" customHeight="1" x14ac:dyDescent="0.15">
      <c r="A2" s="11"/>
      <c r="B2" s="11"/>
    </row>
    <row r="3" spans="1:8" ht="28.5" customHeight="1" x14ac:dyDescent="0.15">
      <c r="A3" s="39" t="s">
        <v>2</v>
      </c>
      <c r="B3" s="40" t="s">
        <v>3</v>
      </c>
      <c r="C3" s="45" t="s">
        <v>12</v>
      </c>
      <c r="D3" s="39" t="s">
        <v>13</v>
      </c>
      <c r="E3" s="39" t="s">
        <v>14</v>
      </c>
      <c r="F3" s="46" t="s">
        <v>15</v>
      </c>
      <c r="G3" s="39" t="s">
        <v>16</v>
      </c>
      <c r="H3" s="39" t="s">
        <v>5</v>
      </c>
    </row>
    <row r="4" spans="1:8" s="8" customFormat="1" ht="51.95" customHeight="1" x14ac:dyDescent="0.15">
      <c r="A4" s="39"/>
      <c r="B4" s="41"/>
      <c r="C4" s="45"/>
      <c r="D4" s="39"/>
      <c r="E4" s="39"/>
      <c r="F4" s="46"/>
      <c r="G4" s="39"/>
      <c r="H4" s="39"/>
    </row>
    <row r="5" spans="1:8" s="8" customFormat="1" ht="52.9" customHeight="1" x14ac:dyDescent="0.15">
      <c r="A5" s="12">
        <v>1</v>
      </c>
      <c r="B5" s="42" t="s">
        <v>17</v>
      </c>
      <c r="C5" s="16" t="s">
        <v>18</v>
      </c>
      <c r="D5" s="12" t="s">
        <v>19</v>
      </c>
      <c r="E5" s="12">
        <f>163+36.96+10.5*2</f>
        <v>220.96</v>
      </c>
      <c r="F5" s="15"/>
      <c r="G5" s="17"/>
      <c r="H5" s="12"/>
    </row>
    <row r="6" spans="1:8" s="8" customFormat="1" ht="52.9" customHeight="1" x14ac:dyDescent="0.15">
      <c r="A6" s="12">
        <v>2</v>
      </c>
      <c r="B6" s="43"/>
      <c r="C6" s="16" t="s">
        <v>20</v>
      </c>
      <c r="D6" s="12" t="s">
        <v>21</v>
      </c>
      <c r="E6" s="12">
        <f>23.4*0.24*2*3</f>
        <v>33.695999999999998</v>
      </c>
      <c r="F6" s="15"/>
      <c r="G6" s="17"/>
      <c r="H6" s="39" t="s">
        <v>22</v>
      </c>
    </row>
    <row r="7" spans="1:8" s="8" customFormat="1" ht="52.9" customHeight="1" x14ac:dyDescent="0.15">
      <c r="A7" s="12">
        <v>3</v>
      </c>
      <c r="B7" s="43"/>
      <c r="C7" s="16" t="s">
        <v>23</v>
      </c>
      <c r="D7" s="12" t="s">
        <v>19</v>
      </c>
      <c r="E7" s="12">
        <f>27*2*3</f>
        <v>162</v>
      </c>
      <c r="F7" s="15"/>
      <c r="G7" s="17"/>
      <c r="H7" s="39"/>
    </row>
    <row r="8" spans="1:8" s="8" customFormat="1" ht="52.9" customHeight="1" x14ac:dyDescent="0.15">
      <c r="A8" s="12">
        <v>4</v>
      </c>
      <c r="B8" s="43"/>
      <c r="C8" s="16" t="s">
        <v>24</v>
      </c>
      <c r="D8" s="12" t="s">
        <v>19</v>
      </c>
      <c r="E8" s="12">
        <f>18.16*3</f>
        <v>54.48</v>
      </c>
      <c r="F8" s="15"/>
      <c r="G8" s="17"/>
      <c r="H8" s="39"/>
    </row>
    <row r="9" spans="1:8" s="8" customFormat="1" ht="52.9" customHeight="1" x14ac:dyDescent="0.15">
      <c r="A9" s="12">
        <v>5</v>
      </c>
      <c r="B9" s="43"/>
      <c r="C9" s="16" t="s">
        <v>25</v>
      </c>
      <c r="D9" s="12" t="s">
        <v>21</v>
      </c>
      <c r="E9" s="12">
        <v>80</v>
      </c>
      <c r="F9" s="15"/>
      <c r="G9" s="17"/>
      <c r="H9" s="39"/>
    </row>
    <row r="10" spans="1:8" s="8" customFormat="1" ht="52.9" customHeight="1" x14ac:dyDescent="0.15">
      <c r="A10" s="12">
        <v>6</v>
      </c>
      <c r="B10" s="43"/>
      <c r="C10" s="16" t="s">
        <v>26</v>
      </c>
      <c r="D10" s="12" t="s">
        <v>19</v>
      </c>
      <c r="E10" s="12">
        <f>18.16*3</f>
        <v>54.48</v>
      </c>
      <c r="F10" s="15"/>
      <c r="G10" s="17"/>
      <c r="H10" s="39"/>
    </row>
    <row r="11" spans="1:8" s="8" customFormat="1" ht="52.9" customHeight="1" x14ac:dyDescent="0.15">
      <c r="A11" s="12">
        <v>7</v>
      </c>
      <c r="B11" s="43"/>
      <c r="C11" s="16" t="s">
        <v>27</v>
      </c>
      <c r="D11" s="12" t="s">
        <v>21</v>
      </c>
      <c r="E11" s="12">
        <f>1.5*1.5*1.5*2*2</f>
        <v>13.5</v>
      </c>
      <c r="F11" s="15"/>
      <c r="G11" s="17"/>
      <c r="H11" s="12"/>
    </row>
    <row r="12" spans="1:8" s="8" customFormat="1" ht="52.9" customHeight="1" x14ac:dyDescent="0.15">
      <c r="A12" s="12">
        <v>8</v>
      </c>
      <c r="B12" s="43"/>
      <c r="C12" s="16" t="s">
        <v>28</v>
      </c>
      <c r="D12" s="12" t="s">
        <v>19</v>
      </c>
      <c r="E12" s="18">
        <f>117.3+93.05</f>
        <v>210.35</v>
      </c>
      <c r="F12" s="15"/>
      <c r="G12" s="17"/>
      <c r="H12" s="12"/>
    </row>
    <row r="13" spans="1:8" s="8" customFormat="1" ht="52.9" customHeight="1" x14ac:dyDescent="0.15">
      <c r="A13" s="12">
        <v>9</v>
      </c>
      <c r="B13" s="43"/>
      <c r="C13" s="16" t="s">
        <v>29</v>
      </c>
      <c r="D13" s="12" t="s">
        <v>19</v>
      </c>
      <c r="E13" s="18">
        <f>304+161</f>
        <v>465</v>
      </c>
      <c r="F13" s="15"/>
      <c r="G13" s="17"/>
      <c r="H13" s="12"/>
    </row>
    <row r="14" spans="1:8" s="8" customFormat="1" ht="52.9" customHeight="1" x14ac:dyDescent="0.15">
      <c r="A14" s="12">
        <v>10</v>
      </c>
      <c r="B14" s="43"/>
      <c r="C14" s="16" t="s">
        <v>30</v>
      </c>
      <c r="D14" s="12" t="s">
        <v>19</v>
      </c>
      <c r="E14" s="18">
        <f>144.58*2</f>
        <v>289.16000000000003</v>
      </c>
      <c r="F14" s="15"/>
      <c r="G14" s="17"/>
      <c r="H14" s="12"/>
    </row>
    <row r="15" spans="1:8" s="8" customFormat="1" ht="52.9" customHeight="1" x14ac:dyDescent="0.15">
      <c r="A15" s="12">
        <v>11</v>
      </c>
      <c r="B15" s="43"/>
      <c r="C15" s="16" t="s">
        <v>31</v>
      </c>
      <c r="D15" s="12" t="s">
        <v>19</v>
      </c>
      <c r="E15" s="18">
        <f>234+420</f>
        <v>654</v>
      </c>
      <c r="F15" s="15"/>
      <c r="G15" s="17"/>
      <c r="H15" s="14"/>
    </row>
    <row r="16" spans="1:8" s="8" customFormat="1" ht="52.9" customHeight="1" x14ac:dyDescent="0.15">
      <c r="A16" s="12">
        <v>12</v>
      </c>
      <c r="B16" s="43"/>
      <c r="C16" s="16" t="s">
        <v>32</v>
      </c>
      <c r="D16" s="12" t="s">
        <v>19</v>
      </c>
      <c r="E16" s="18">
        <f>30*50+30*30</f>
        <v>2400</v>
      </c>
      <c r="F16" s="15"/>
      <c r="G16" s="17"/>
      <c r="H16" s="14"/>
    </row>
    <row r="17" spans="1:8" s="8" customFormat="1" ht="52.9" customHeight="1" x14ac:dyDescent="0.15">
      <c r="A17" s="12">
        <v>13</v>
      </c>
      <c r="B17" s="43"/>
      <c r="C17" s="16" t="s">
        <v>33</v>
      </c>
      <c r="D17" s="12" t="s">
        <v>19</v>
      </c>
      <c r="E17" s="12">
        <f>9.14</f>
        <v>9.14</v>
      </c>
      <c r="F17" s="15"/>
      <c r="G17" s="17"/>
      <c r="H17" s="12"/>
    </row>
    <row r="18" spans="1:8" s="8" customFormat="1" ht="52.9" customHeight="1" x14ac:dyDescent="0.15">
      <c r="A18" s="12">
        <v>14</v>
      </c>
      <c r="B18" s="43"/>
      <c r="C18" s="16" t="s">
        <v>34</v>
      </c>
      <c r="D18" s="12" t="s">
        <v>19</v>
      </c>
      <c r="E18" s="12">
        <v>15.12</v>
      </c>
      <c r="F18" s="15"/>
      <c r="G18" s="17"/>
      <c r="H18" s="12"/>
    </row>
    <row r="19" spans="1:8" s="8" customFormat="1" ht="52.9" customHeight="1" x14ac:dyDescent="0.15">
      <c r="A19" s="12">
        <v>15</v>
      </c>
      <c r="B19" s="43"/>
      <c r="C19" s="16" t="s">
        <v>35</v>
      </c>
      <c r="D19" s="12" t="s">
        <v>19</v>
      </c>
      <c r="E19" s="12">
        <f>72.55+10.5</f>
        <v>83.05</v>
      </c>
      <c r="F19" s="15"/>
      <c r="G19" s="17"/>
      <c r="H19" s="12"/>
    </row>
    <row r="20" spans="1:8" s="8" customFormat="1" ht="52.9" customHeight="1" x14ac:dyDescent="0.15">
      <c r="A20" s="12">
        <v>16</v>
      </c>
      <c r="B20" s="43"/>
      <c r="C20" s="16" t="s">
        <v>36</v>
      </c>
      <c r="D20" s="12" t="s">
        <v>19</v>
      </c>
      <c r="E20" s="12">
        <v>36</v>
      </c>
      <c r="F20" s="15"/>
      <c r="G20" s="17"/>
      <c r="H20" s="12" t="s">
        <v>37</v>
      </c>
    </row>
    <row r="21" spans="1:8" s="8" customFormat="1" ht="66.95" customHeight="1" x14ac:dyDescent="0.15">
      <c r="A21" s="12">
        <v>17</v>
      </c>
      <c r="B21" s="43"/>
      <c r="C21" s="16" t="s">
        <v>38</v>
      </c>
      <c r="D21" s="12" t="s">
        <v>39</v>
      </c>
      <c r="E21" s="12">
        <f>32.56+164.82+317.54</f>
        <v>514.91999999999996</v>
      </c>
      <c r="F21" s="15"/>
      <c r="G21" s="17"/>
      <c r="H21" s="14"/>
    </row>
    <row r="22" spans="1:8" s="8" customFormat="1" ht="52.9" customHeight="1" x14ac:dyDescent="0.15">
      <c r="A22" s="12">
        <v>18</v>
      </c>
      <c r="B22" s="43"/>
      <c r="C22" s="16" t="s">
        <v>40</v>
      </c>
      <c r="D22" s="12" t="s">
        <v>21</v>
      </c>
      <c r="E22" s="8">
        <f>13.5*2*0.2</f>
        <v>5.4</v>
      </c>
      <c r="F22" s="15"/>
      <c r="G22" s="17"/>
      <c r="H22" s="45" t="s">
        <v>41</v>
      </c>
    </row>
    <row r="23" spans="1:8" s="8" customFormat="1" ht="52.9" customHeight="1" x14ac:dyDescent="0.15">
      <c r="A23" s="12">
        <v>19</v>
      </c>
      <c r="B23" s="43"/>
      <c r="C23" s="16" t="s">
        <v>42</v>
      </c>
      <c r="D23" s="12" t="s">
        <v>43</v>
      </c>
      <c r="E23" s="12">
        <f>43*55/1000</f>
        <v>2.3650000000000002</v>
      </c>
      <c r="F23" s="15"/>
      <c r="G23" s="17"/>
      <c r="H23" s="45"/>
    </row>
    <row r="24" spans="1:8" s="8" customFormat="1" ht="52.9" customHeight="1" x14ac:dyDescent="0.15">
      <c r="A24" s="12">
        <v>20</v>
      </c>
      <c r="B24" s="43"/>
      <c r="C24" s="16" t="s">
        <v>44</v>
      </c>
      <c r="D24" s="12" t="s">
        <v>19</v>
      </c>
      <c r="E24" s="12">
        <f>1.5*5*2+3.5*1.5*2+3.5*5</f>
        <v>43</v>
      </c>
      <c r="F24" s="15"/>
      <c r="G24" s="17"/>
      <c r="H24" s="45"/>
    </row>
    <row r="25" spans="1:8" s="8" customFormat="1" ht="52.9" customHeight="1" x14ac:dyDescent="0.15">
      <c r="A25" s="12">
        <v>21</v>
      </c>
      <c r="B25" s="43"/>
      <c r="C25" s="16" t="s">
        <v>45</v>
      </c>
      <c r="D25" s="12" t="s">
        <v>19</v>
      </c>
      <c r="E25" s="12">
        <f>3*3</f>
        <v>9</v>
      </c>
      <c r="F25" s="15"/>
      <c r="G25" s="17"/>
      <c r="H25" s="45"/>
    </row>
    <row r="26" spans="1:8" s="8" customFormat="1" ht="52.9" customHeight="1" x14ac:dyDescent="0.15">
      <c r="A26" s="12">
        <v>22</v>
      </c>
      <c r="B26" s="43"/>
      <c r="C26" s="16" t="s">
        <v>46</v>
      </c>
      <c r="D26" s="12" t="s">
        <v>21</v>
      </c>
      <c r="E26" s="12">
        <f>21*0.2*3</f>
        <v>12.6</v>
      </c>
      <c r="F26" s="15"/>
      <c r="G26" s="17"/>
      <c r="H26" s="14"/>
    </row>
    <row r="27" spans="1:8" s="8" customFormat="1" ht="52.9" customHeight="1" x14ac:dyDescent="0.15">
      <c r="A27" s="12">
        <v>23</v>
      </c>
      <c r="B27" s="43"/>
      <c r="C27" s="16" t="s">
        <v>47</v>
      </c>
      <c r="D27" s="12" t="s">
        <v>19</v>
      </c>
      <c r="E27" s="12">
        <f>3.6*9.6</f>
        <v>34.56</v>
      </c>
      <c r="F27" s="15"/>
      <c r="G27" s="17"/>
      <c r="H27" s="14"/>
    </row>
    <row r="28" spans="1:8" s="8" customFormat="1" ht="52.9" customHeight="1" x14ac:dyDescent="0.15">
      <c r="A28" s="12">
        <v>24</v>
      </c>
      <c r="B28" s="43"/>
      <c r="C28" s="16" t="s">
        <v>48</v>
      </c>
      <c r="D28" s="12" t="s">
        <v>19</v>
      </c>
      <c r="E28" s="12">
        <f>12*4*2+7*4+(7*4-1.5*2.1-1.5*1*4)+12.6*7.6</f>
        <v>238.61</v>
      </c>
      <c r="F28" s="15"/>
      <c r="G28" s="17"/>
      <c r="H28" s="14"/>
    </row>
    <row r="29" spans="1:8" s="8" customFormat="1" ht="52.9" customHeight="1" x14ac:dyDescent="0.15">
      <c r="A29" s="12">
        <v>25</v>
      </c>
      <c r="B29" s="43"/>
      <c r="C29" s="16" t="s">
        <v>49</v>
      </c>
      <c r="D29" s="12" t="s">
        <v>50</v>
      </c>
      <c r="E29" s="12">
        <v>1</v>
      </c>
      <c r="F29" s="15"/>
      <c r="G29" s="17"/>
      <c r="H29" s="14"/>
    </row>
    <row r="30" spans="1:8" s="8" customFormat="1" ht="52.9" customHeight="1" x14ac:dyDescent="0.15">
      <c r="A30" s="12">
        <v>26</v>
      </c>
      <c r="B30" s="43"/>
      <c r="C30" s="16" t="s">
        <v>51</v>
      </c>
      <c r="D30" s="12" t="s">
        <v>50</v>
      </c>
      <c r="E30" s="12">
        <v>4</v>
      </c>
      <c r="F30" s="15"/>
      <c r="G30" s="17"/>
      <c r="H30" s="14"/>
    </row>
    <row r="31" spans="1:8" s="8" customFormat="1" ht="52.9" customHeight="1" x14ac:dyDescent="0.15">
      <c r="A31" s="12">
        <v>27</v>
      </c>
      <c r="B31" s="43"/>
      <c r="C31" s="16" t="s">
        <v>52</v>
      </c>
      <c r="D31" s="12" t="s">
        <v>53</v>
      </c>
      <c r="E31" s="12">
        <v>46</v>
      </c>
      <c r="F31" s="15"/>
      <c r="G31" s="17"/>
      <c r="H31" s="16" t="s">
        <v>54</v>
      </c>
    </row>
    <row r="32" spans="1:8" s="8" customFormat="1" ht="52.9" customHeight="1" x14ac:dyDescent="0.15">
      <c r="A32" s="12">
        <v>28</v>
      </c>
      <c r="B32" s="43"/>
      <c r="C32" s="16" t="s">
        <v>55</v>
      </c>
      <c r="D32" s="12" t="s">
        <v>56</v>
      </c>
      <c r="E32" s="12">
        <v>6</v>
      </c>
      <c r="F32" s="15"/>
      <c r="G32" s="17"/>
      <c r="H32" s="16"/>
    </row>
    <row r="33" spans="1:8" s="8" customFormat="1" ht="50.45" customHeight="1" x14ac:dyDescent="0.15">
      <c r="A33" s="12">
        <v>29</v>
      </c>
      <c r="B33" s="44"/>
      <c r="C33" s="16" t="s">
        <v>57</v>
      </c>
      <c r="D33" s="12" t="s">
        <v>58</v>
      </c>
      <c r="E33" s="12">
        <v>1</v>
      </c>
      <c r="F33" s="15"/>
      <c r="G33" s="17"/>
      <c r="H33" s="14"/>
    </row>
    <row r="34" spans="1:8" s="8" customFormat="1" ht="51.95" customHeight="1" x14ac:dyDescent="0.15">
      <c r="A34" s="12">
        <v>30</v>
      </c>
      <c r="B34" s="19" t="s">
        <v>59</v>
      </c>
      <c r="C34" s="19" t="s">
        <v>60</v>
      </c>
      <c r="D34" s="20" t="s">
        <v>39</v>
      </c>
      <c r="E34" s="20" t="s">
        <v>61</v>
      </c>
      <c r="F34" s="21"/>
      <c r="G34" s="22"/>
      <c r="H34" s="12"/>
    </row>
    <row r="35" spans="1:8" s="8" customFormat="1" ht="51.95" customHeight="1" x14ac:dyDescent="0.15">
      <c r="A35" s="12">
        <v>31</v>
      </c>
      <c r="B35" s="19" t="s">
        <v>62</v>
      </c>
      <c r="C35" s="19" t="s">
        <v>63</v>
      </c>
      <c r="D35" s="20" t="s">
        <v>39</v>
      </c>
      <c r="E35" s="20" t="s">
        <v>64</v>
      </c>
      <c r="F35" s="21"/>
      <c r="G35" s="22"/>
      <c r="H35" s="12"/>
    </row>
    <row r="36" spans="1:8" s="8" customFormat="1" ht="51.95" customHeight="1" x14ac:dyDescent="0.15">
      <c r="A36" s="12">
        <v>32</v>
      </c>
      <c r="B36" s="19" t="s">
        <v>65</v>
      </c>
      <c r="C36" s="19" t="s">
        <v>66</v>
      </c>
      <c r="D36" s="20" t="s">
        <v>39</v>
      </c>
      <c r="E36" s="20" t="s">
        <v>67</v>
      </c>
      <c r="F36" s="21"/>
      <c r="G36" s="22"/>
      <c r="H36" s="12"/>
    </row>
    <row r="37" spans="1:8" s="8" customFormat="1" ht="51.95" customHeight="1" x14ac:dyDescent="0.15">
      <c r="A37" s="12">
        <v>33</v>
      </c>
      <c r="B37" s="19" t="s">
        <v>65</v>
      </c>
      <c r="C37" s="19" t="s">
        <v>68</v>
      </c>
      <c r="D37" s="20" t="s">
        <v>39</v>
      </c>
      <c r="E37" s="20" t="s">
        <v>69</v>
      </c>
      <c r="F37" s="21"/>
      <c r="G37" s="22"/>
      <c r="H37" s="12"/>
    </row>
    <row r="38" spans="1:8" s="8" customFormat="1" ht="51.95" customHeight="1" x14ac:dyDescent="0.15">
      <c r="A38" s="12">
        <v>34</v>
      </c>
      <c r="B38" s="19" t="s">
        <v>59</v>
      </c>
      <c r="C38" s="19" t="s">
        <v>70</v>
      </c>
      <c r="D38" s="20" t="s">
        <v>39</v>
      </c>
      <c r="E38" s="20" t="s">
        <v>71</v>
      </c>
      <c r="F38" s="21"/>
      <c r="G38" s="22"/>
      <c r="H38" s="12"/>
    </row>
    <row r="39" spans="1:8" s="8" customFormat="1" ht="51.95" customHeight="1" x14ac:dyDescent="0.15">
      <c r="A39" s="12">
        <v>35</v>
      </c>
      <c r="B39" s="19" t="s">
        <v>62</v>
      </c>
      <c r="C39" s="19" t="s">
        <v>72</v>
      </c>
      <c r="D39" s="20" t="s">
        <v>39</v>
      </c>
      <c r="E39" s="20" t="s">
        <v>73</v>
      </c>
      <c r="F39" s="21"/>
      <c r="G39" s="22"/>
      <c r="H39" s="12"/>
    </row>
    <row r="40" spans="1:8" s="8" customFormat="1" ht="51.95" customHeight="1" x14ac:dyDescent="0.15">
      <c r="A40" s="12">
        <v>36</v>
      </c>
      <c r="B40" s="19" t="s">
        <v>65</v>
      </c>
      <c r="C40" s="19" t="s">
        <v>74</v>
      </c>
      <c r="D40" s="20" t="s">
        <v>39</v>
      </c>
      <c r="E40" s="20" t="s">
        <v>75</v>
      </c>
      <c r="F40" s="21"/>
      <c r="G40" s="22"/>
      <c r="H40" s="12"/>
    </row>
    <row r="41" spans="1:8" s="8" customFormat="1" ht="51.95" customHeight="1" x14ac:dyDescent="0.15">
      <c r="A41" s="12">
        <v>37</v>
      </c>
      <c r="B41" s="19" t="s">
        <v>62</v>
      </c>
      <c r="C41" s="19" t="s">
        <v>76</v>
      </c>
      <c r="D41" s="20" t="s">
        <v>39</v>
      </c>
      <c r="E41" s="20" t="s">
        <v>77</v>
      </c>
      <c r="F41" s="21"/>
      <c r="G41" s="22"/>
      <c r="H41" s="12"/>
    </row>
    <row r="42" spans="1:8" s="8" customFormat="1" ht="51.95" customHeight="1" x14ac:dyDescent="0.15">
      <c r="A42" s="12">
        <v>38</v>
      </c>
      <c r="B42" s="19" t="s">
        <v>62</v>
      </c>
      <c r="C42" s="19" t="s">
        <v>78</v>
      </c>
      <c r="D42" s="20" t="s">
        <v>39</v>
      </c>
      <c r="E42" s="20" t="s">
        <v>79</v>
      </c>
      <c r="F42" s="21"/>
      <c r="G42" s="22"/>
      <c r="H42" s="12"/>
    </row>
    <row r="43" spans="1:8" s="8" customFormat="1" ht="51.95" customHeight="1" x14ac:dyDescent="0.15">
      <c r="A43" s="12">
        <v>39</v>
      </c>
      <c r="B43" s="19" t="s">
        <v>65</v>
      </c>
      <c r="C43" s="19" t="s">
        <v>80</v>
      </c>
      <c r="D43" s="20" t="s">
        <v>39</v>
      </c>
      <c r="E43" s="20" t="s">
        <v>81</v>
      </c>
      <c r="F43" s="21"/>
      <c r="G43" s="22"/>
      <c r="H43" s="12"/>
    </row>
    <row r="44" spans="1:8" s="8" customFormat="1" ht="51.95" customHeight="1" x14ac:dyDescent="0.15">
      <c r="A44" s="12">
        <v>40</v>
      </c>
      <c r="B44" s="19" t="s">
        <v>65</v>
      </c>
      <c r="C44" s="19" t="s">
        <v>82</v>
      </c>
      <c r="D44" s="20" t="s">
        <v>39</v>
      </c>
      <c r="E44" s="20" t="s">
        <v>83</v>
      </c>
      <c r="F44" s="21"/>
      <c r="G44" s="22"/>
      <c r="H44" s="12"/>
    </row>
    <row r="45" spans="1:8" s="8" customFormat="1" ht="51.95" customHeight="1" x14ac:dyDescent="0.15">
      <c r="A45" s="12">
        <v>41</v>
      </c>
      <c r="B45" s="19" t="s">
        <v>84</v>
      </c>
      <c r="C45" s="19" t="s">
        <v>85</v>
      </c>
      <c r="D45" s="20" t="s">
        <v>39</v>
      </c>
      <c r="E45" s="20" t="s">
        <v>86</v>
      </c>
      <c r="F45" s="21"/>
      <c r="G45" s="22"/>
      <c r="H45" s="12"/>
    </row>
    <row r="46" spans="1:8" s="8" customFormat="1" ht="51.95" customHeight="1" x14ac:dyDescent="0.15">
      <c r="A46" s="12">
        <v>42</v>
      </c>
      <c r="B46" s="19" t="s">
        <v>84</v>
      </c>
      <c r="C46" s="19" t="s">
        <v>87</v>
      </c>
      <c r="D46" s="20" t="s">
        <v>39</v>
      </c>
      <c r="E46" s="20" t="s">
        <v>88</v>
      </c>
      <c r="F46" s="21"/>
      <c r="G46" s="22"/>
      <c r="H46" s="12"/>
    </row>
    <row r="47" spans="1:8" s="8" customFormat="1" ht="51.95" customHeight="1" x14ac:dyDescent="0.15">
      <c r="A47" s="12">
        <v>43</v>
      </c>
      <c r="B47" s="19" t="s">
        <v>84</v>
      </c>
      <c r="C47" s="19" t="s">
        <v>89</v>
      </c>
      <c r="D47" s="20" t="s">
        <v>39</v>
      </c>
      <c r="E47" s="20" t="s">
        <v>90</v>
      </c>
      <c r="F47" s="21"/>
      <c r="G47" s="22"/>
      <c r="H47" s="12"/>
    </row>
    <row r="48" spans="1:8" s="8" customFormat="1" ht="51.95" customHeight="1" x14ac:dyDescent="0.15">
      <c r="A48" s="12">
        <v>44</v>
      </c>
      <c r="B48" s="19" t="s">
        <v>84</v>
      </c>
      <c r="C48" s="19" t="s">
        <v>91</v>
      </c>
      <c r="D48" s="20" t="s">
        <v>39</v>
      </c>
      <c r="E48" s="20" t="s">
        <v>92</v>
      </c>
      <c r="F48" s="21"/>
      <c r="G48" s="22"/>
      <c r="H48" s="12"/>
    </row>
    <row r="49" spans="1:8" s="8" customFormat="1" ht="51.95" customHeight="1" x14ac:dyDescent="0.15">
      <c r="A49" s="12">
        <v>45</v>
      </c>
      <c r="B49" s="19" t="s">
        <v>84</v>
      </c>
      <c r="C49" s="19" t="s">
        <v>93</v>
      </c>
      <c r="D49" s="20" t="s">
        <v>39</v>
      </c>
      <c r="E49" s="20" t="s">
        <v>94</v>
      </c>
      <c r="F49" s="21"/>
      <c r="G49" s="22"/>
      <c r="H49" s="12"/>
    </row>
    <row r="50" spans="1:8" s="8" customFormat="1" ht="51.95" customHeight="1" x14ac:dyDescent="0.15">
      <c r="A50" s="12">
        <v>46</v>
      </c>
      <c r="B50" s="19" t="s">
        <v>84</v>
      </c>
      <c r="C50" s="19" t="s">
        <v>95</v>
      </c>
      <c r="D50" s="20" t="s">
        <v>39</v>
      </c>
      <c r="E50" s="20" t="s">
        <v>96</v>
      </c>
      <c r="F50" s="21"/>
      <c r="G50" s="22"/>
      <c r="H50" s="12"/>
    </row>
    <row r="51" spans="1:8" s="8" customFormat="1" ht="51.95" customHeight="1" x14ac:dyDescent="0.15">
      <c r="A51" s="12">
        <v>47</v>
      </c>
      <c r="B51" s="19" t="s">
        <v>84</v>
      </c>
      <c r="C51" s="19" t="s">
        <v>97</v>
      </c>
      <c r="D51" s="20" t="s">
        <v>39</v>
      </c>
      <c r="E51" s="20" t="s">
        <v>98</v>
      </c>
      <c r="F51" s="21"/>
      <c r="G51" s="22"/>
      <c r="H51" s="12"/>
    </row>
    <row r="52" spans="1:8" s="8" customFormat="1" ht="51.95" customHeight="1" x14ac:dyDescent="0.15">
      <c r="A52" s="12">
        <v>48</v>
      </c>
      <c r="B52" s="19" t="s">
        <v>99</v>
      </c>
      <c r="C52" s="19" t="s">
        <v>100</v>
      </c>
      <c r="D52" s="20" t="s">
        <v>53</v>
      </c>
      <c r="E52" s="20" t="s">
        <v>101</v>
      </c>
      <c r="F52" s="21"/>
      <c r="G52" s="22"/>
      <c r="H52" s="12"/>
    </row>
    <row r="53" spans="1:8" s="8" customFormat="1" ht="51.95" customHeight="1" x14ac:dyDescent="0.15">
      <c r="A53" s="12">
        <v>49</v>
      </c>
      <c r="B53" s="19" t="s">
        <v>99</v>
      </c>
      <c r="C53" s="19" t="s">
        <v>102</v>
      </c>
      <c r="D53" s="20" t="s">
        <v>53</v>
      </c>
      <c r="E53" s="20" t="s">
        <v>103</v>
      </c>
      <c r="F53" s="21"/>
      <c r="G53" s="22"/>
      <c r="H53" s="12"/>
    </row>
    <row r="54" spans="1:8" s="8" customFormat="1" ht="51.95" customHeight="1" x14ac:dyDescent="0.15">
      <c r="A54" s="12">
        <v>50</v>
      </c>
      <c r="B54" s="19" t="s">
        <v>99</v>
      </c>
      <c r="C54" s="19" t="s">
        <v>104</v>
      </c>
      <c r="D54" s="20" t="s">
        <v>53</v>
      </c>
      <c r="E54" s="20" t="s">
        <v>103</v>
      </c>
      <c r="F54" s="21"/>
      <c r="G54" s="22"/>
      <c r="H54" s="12"/>
    </row>
    <row r="55" spans="1:8" s="8" customFormat="1" ht="51.95" customHeight="1" x14ac:dyDescent="0.15">
      <c r="A55" s="12">
        <v>51</v>
      </c>
      <c r="B55" s="19" t="s">
        <v>99</v>
      </c>
      <c r="C55" s="19" t="s">
        <v>105</v>
      </c>
      <c r="D55" s="20" t="s">
        <v>53</v>
      </c>
      <c r="E55" s="20" t="s">
        <v>64</v>
      </c>
      <c r="F55" s="21"/>
      <c r="G55" s="22"/>
      <c r="H55" s="12"/>
    </row>
    <row r="56" spans="1:8" s="8" customFormat="1" ht="51.95" customHeight="1" x14ac:dyDescent="0.15">
      <c r="A56" s="12">
        <v>52</v>
      </c>
      <c r="B56" s="19" t="s">
        <v>106</v>
      </c>
      <c r="C56" s="19" t="s">
        <v>107</v>
      </c>
      <c r="D56" s="20" t="s">
        <v>108</v>
      </c>
      <c r="E56" s="20" t="s">
        <v>109</v>
      </c>
      <c r="F56" s="21"/>
      <c r="G56" s="22"/>
      <c r="H56" s="12"/>
    </row>
    <row r="57" spans="1:8" s="8" customFormat="1" ht="51.95" customHeight="1" x14ac:dyDescent="0.15">
      <c r="A57" s="12">
        <v>53</v>
      </c>
      <c r="B57" s="19" t="s">
        <v>110</v>
      </c>
      <c r="C57" s="19" t="s">
        <v>111</v>
      </c>
      <c r="D57" s="20" t="s">
        <v>112</v>
      </c>
      <c r="E57" s="20" t="s">
        <v>113</v>
      </c>
      <c r="F57" s="21"/>
      <c r="G57" s="22"/>
      <c r="H57" s="12"/>
    </row>
    <row r="58" spans="1:8" s="8" customFormat="1" ht="51.95" customHeight="1" x14ac:dyDescent="0.15">
      <c r="A58" s="12">
        <v>54</v>
      </c>
      <c r="B58" s="19" t="s">
        <v>110</v>
      </c>
      <c r="C58" s="19" t="s">
        <v>114</v>
      </c>
      <c r="D58" s="20" t="s">
        <v>112</v>
      </c>
      <c r="E58" s="20" t="s">
        <v>115</v>
      </c>
      <c r="F58" s="21"/>
      <c r="G58" s="22"/>
      <c r="H58" s="12"/>
    </row>
    <row r="59" spans="1:8" s="8" customFormat="1" ht="51.95" customHeight="1" x14ac:dyDescent="0.15">
      <c r="A59" s="12">
        <v>55</v>
      </c>
      <c r="B59" s="19" t="s">
        <v>110</v>
      </c>
      <c r="C59" s="19" t="s">
        <v>116</v>
      </c>
      <c r="D59" s="20" t="s">
        <v>112</v>
      </c>
      <c r="E59" s="20" t="s">
        <v>117</v>
      </c>
      <c r="F59" s="21"/>
      <c r="G59" s="22"/>
      <c r="H59" s="12"/>
    </row>
    <row r="60" spans="1:8" s="8" customFormat="1" ht="51.95" customHeight="1" x14ac:dyDescent="0.15">
      <c r="A60" s="12">
        <v>56</v>
      </c>
      <c r="B60" s="19" t="s">
        <v>110</v>
      </c>
      <c r="C60" s="19" t="s">
        <v>118</v>
      </c>
      <c r="D60" s="20" t="s">
        <v>112</v>
      </c>
      <c r="E60" s="20" t="s">
        <v>117</v>
      </c>
      <c r="F60" s="21"/>
      <c r="G60" s="22"/>
      <c r="H60" s="12"/>
    </row>
    <row r="61" spans="1:8" s="8" customFormat="1" ht="51.95" customHeight="1" x14ac:dyDescent="0.15">
      <c r="A61" s="12">
        <v>57</v>
      </c>
      <c r="B61" s="19" t="s">
        <v>110</v>
      </c>
      <c r="C61" s="19" t="s">
        <v>119</v>
      </c>
      <c r="D61" s="20" t="s">
        <v>112</v>
      </c>
      <c r="E61" s="20" t="s">
        <v>117</v>
      </c>
      <c r="F61" s="21"/>
      <c r="G61" s="22"/>
      <c r="H61" s="12"/>
    </row>
    <row r="62" spans="1:8" s="8" customFormat="1" ht="51.95" customHeight="1" x14ac:dyDescent="0.15">
      <c r="A62" s="12">
        <v>58</v>
      </c>
      <c r="B62" s="19" t="s">
        <v>110</v>
      </c>
      <c r="C62" s="19" t="s">
        <v>120</v>
      </c>
      <c r="D62" s="20" t="s">
        <v>112</v>
      </c>
      <c r="E62" s="20" t="s">
        <v>117</v>
      </c>
      <c r="F62" s="21"/>
      <c r="G62" s="22"/>
      <c r="H62" s="12"/>
    </row>
    <row r="63" spans="1:8" s="8" customFormat="1" ht="51.95" customHeight="1" x14ac:dyDescent="0.15">
      <c r="A63" s="12">
        <v>59</v>
      </c>
      <c r="B63" s="19" t="s">
        <v>110</v>
      </c>
      <c r="C63" s="19" t="s">
        <v>121</v>
      </c>
      <c r="D63" s="20" t="s">
        <v>112</v>
      </c>
      <c r="E63" s="20" t="s">
        <v>117</v>
      </c>
      <c r="F63" s="21"/>
      <c r="G63" s="22"/>
      <c r="H63" s="12"/>
    </row>
    <row r="64" spans="1:8" s="8" customFormat="1" ht="51.95" customHeight="1" x14ac:dyDescent="0.15">
      <c r="A64" s="12">
        <v>60</v>
      </c>
      <c r="B64" s="19" t="s">
        <v>110</v>
      </c>
      <c r="C64" s="19" t="s">
        <v>122</v>
      </c>
      <c r="D64" s="20" t="s">
        <v>112</v>
      </c>
      <c r="E64" s="20" t="s">
        <v>113</v>
      </c>
      <c r="F64" s="21"/>
      <c r="G64" s="22"/>
      <c r="H64" s="12"/>
    </row>
    <row r="65" spans="1:8" s="8" customFormat="1" ht="51.95" customHeight="1" x14ac:dyDescent="0.15">
      <c r="A65" s="12">
        <v>61</v>
      </c>
      <c r="B65" s="19" t="s">
        <v>110</v>
      </c>
      <c r="C65" s="19" t="s">
        <v>123</v>
      </c>
      <c r="D65" s="20" t="s">
        <v>112</v>
      </c>
      <c r="E65" s="20" t="s">
        <v>124</v>
      </c>
      <c r="F65" s="21"/>
      <c r="G65" s="22"/>
      <c r="H65" s="12"/>
    </row>
    <row r="66" spans="1:8" s="8" customFormat="1" ht="51.95" customHeight="1" x14ac:dyDescent="0.15">
      <c r="A66" s="12">
        <v>62</v>
      </c>
      <c r="B66" s="19" t="s">
        <v>110</v>
      </c>
      <c r="C66" s="19" t="s">
        <v>125</v>
      </c>
      <c r="D66" s="20" t="s">
        <v>112</v>
      </c>
      <c r="E66" s="20" t="s">
        <v>124</v>
      </c>
      <c r="F66" s="21"/>
      <c r="G66" s="22"/>
      <c r="H66" s="12"/>
    </row>
    <row r="67" spans="1:8" s="8" customFormat="1" ht="51.95" customHeight="1" x14ac:dyDescent="0.15">
      <c r="A67" s="12">
        <v>63</v>
      </c>
      <c r="B67" s="19" t="s">
        <v>110</v>
      </c>
      <c r="C67" s="19" t="s">
        <v>126</v>
      </c>
      <c r="D67" s="20" t="s">
        <v>112</v>
      </c>
      <c r="E67" s="20" t="s">
        <v>101</v>
      </c>
      <c r="F67" s="21"/>
      <c r="G67" s="22"/>
      <c r="H67" s="12"/>
    </row>
    <row r="68" spans="1:8" s="8" customFormat="1" ht="51.95" customHeight="1" x14ac:dyDescent="0.15">
      <c r="A68" s="12">
        <v>64</v>
      </c>
      <c r="B68" s="19" t="s">
        <v>127</v>
      </c>
      <c r="C68" s="19" t="s">
        <v>128</v>
      </c>
      <c r="D68" s="20" t="s">
        <v>53</v>
      </c>
      <c r="E68" s="20" t="s">
        <v>129</v>
      </c>
      <c r="F68" s="21"/>
      <c r="G68" s="22"/>
      <c r="H68" s="12"/>
    </row>
    <row r="69" spans="1:8" s="8" customFormat="1" ht="51.95" customHeight="1" x14ac:dyDescent="0.15">
      <c r="A69" s="12">
        <v>65</v>
      </c>
      <c r="B69" s="19" t="s">
        <v>130</v>
      </c>
      <c r="C69" s="19" t="s">
        <v>131</v>
      </c>
      <c r="D69" s="20" t="s">
        <v>21</v>
      </c>
      <c r="E69" s="20" t="s">
        <v>132</v>
      </c>
      <c r="F69" s="21"/>
      <c r="G69" s="22"/>
      <c r="H69" s="12"/>
    </row>
    <row r="70" spans="1:8" s="8" customFormat="1" ht="51.95" customHeight="1" x14ac:dyDescent="0.15">
      <c r="A70" s="12">
        <v>66</v>
      </c>
      <c r="B70" s="19" t="s">
        <v>133</v>
      </c>
      <c r="C70" s="19" t="s">
        <v>134</v>
      </c>
      <c r="D70" s="20" t="s">
        <v>53</v>
      </c>
      <c r="E70" s="20" t="s">
        <v>135</v>
      </c>
      <c r="F70" s="21"/>
      <c r="G70" s="22"/>
      <c r="H70" s="12"/>
    </row>
    <row r="71" spans="1:8" s="8" customFormat="1" ht="51.95" customHeight="1" x14ac:dyDescent="0.15">
      <c r="A71" s="12">
        <v>67</v>
      </c>
      <c r="B71" s="19" t="s">
        <v>136</v>
      </c>
      <c r="C71" s="19" t="s">
        <v>137</v>
      </c>
      <c r="D71" s="20" t="s">
        <v>56</v>
      </c>
      <c r="E71" s="20" t="s">
        <v>117</v>
      </c>
      <c r="F71" s="21"/>
      <c r="G71" s="22"/>
      <c r="H71" s="12"/>
    </row>
    <row r="72" spans="1:8" s="8" customFormat="1" ht="51.95" customHeight="1" x14ac:dyDescent="0.15">
      <c r="A72" s="12">
        <v>68</v>
      </c>
      <c r="B72" s="19" t="s">
        <v>138</v>
      </c>
      <c r="C72" s="19" t="s">
        <v>139</v>
      </c>
      <c r="D72" s="20" t="s">
        <v>53</v>
      </c>
      <c r="E72" s="20" t="s">
        <v>140</v>
      </c>
      <c r="F72" s="21"/>
      <c r="G72" s="22"/>
      <c r="H72" s="12"/>
    </row>
    <row r="73" spans="1:8" s="8" customFormat="1" ht="51.95" customHeight="1" x14ac:dyDescent="0.15">
      <c r="A73" s="12">
        <v>69</v>
      </c>
      <c r="B73" s="19" t="s">
        <v>141</v>
      </c>
      <c r="C73" s="19" t="s">
        <v>142</v>
      </c>
      <c r="D73" s="20" t="s">
        <v>143</v>
      </c>
      <c r="E73" s="20" t="s">
        <v>135</v>
      </c>
      <c r="F73" s="21"/>
      <c r="G73" s="22"/>
      <c r="H73" s="12"/>
    </row>
    <row r="74" spans="1:8" s="8" customFormat="1" ht="51.95" customHeight="1" x14ac:dyDescent="0.15">
      <c r="A74" s="12">
        <v>70</v>
      </c>
      <c r="B74" s="19" t="s">
        <v>144</v>
      </c>
      <c r="C74" s="19" t="s">
        <v>145</v>
      </c>
      <c r="D74" s="20" t="s">
        <v>53</v>
      </c>
      <c r="E74" s="20" t="s">
        <v>146</v>
      </c>
      <c r="F74" s="21"/>
      <c r="G74" s="22"/>
      <c r="H74" s="12"/>
    </row>
    <row r="75" spans="1:8" s="8" customFormat="1" ht="51.95" customHeight="1" x14ac:dyDescent="0.15">
      <c r="A75" s="12">
        <v>71</v>
      </c>
      <c r="B75" s="19" t="s">
        <v>138</v>
      </c>
      <c r="C75" s="19" t="s">
        <v>147</v>
      </c>
      <c r="D75" s="20" t="s">
        <v>53</v>
      </c>
      <c r="E75" s="20" t="s">
        <v>101</v>
      </c>
      <c r="F75" s="21"/>
      <c r="G75" s="22"/>
      <c r="H75" s="12"/>
    </row>
    <row r="76" spans="1:8" s="8" customFormat="1" ht="51.95" customHeight="1" x14ac:dyDescent="0.15">
      <c r="A76" s="12">
        <v>72</v>
      </c>
      <c r="B76" s="19" t="s">
        <v>148</v>
      </c>
      <c r="C76" s="19" t="s">
        <v>149</v>
      </c>
      <c r="D76" s="20" t="s">
        <v>39</v>
      </c>
      <c r="E76" s="20" t="s">
        <v>146</v>
      </c>
      <c r="F76" s="21"/>
      <c r="G76" s="22"/>
      <c r="H76" s="12"/>
    </row>
    <row r="77" spans="1:8" s="8" customFormat="1" ht="51.95" customHeight="1" x14ac:dyDescent="0.15">
      <c r="A77" s="12">
        <v>73</v>
      </c>
      <c r="B77" s="19" t="s">
        <v>150</v>
      </c>
      <c r="C77" s="19" t="s">
        <v>151</v>
      </c>
      <c r="D77" s="20" t="s">
        <v>39</v>
      </c>
      <c r="E77" s="20" t="s">
        <v>64</v>
      </c>
      <c r="F77" s="21"/>
      <c r="G77" s="22"/>
      <c r="H77" s="12"/>
    </row>
    <row r="78" spans="1:8" s="8" customFormat="1" ht="51.95" customHeight="1" x14ac:dyDescent="0.15">
      <c r="A78" s="12">
        <v>74</v>
      </c>
      <c r="B78" s="19" t="s">
        <v>150</v>
      </c>
      <c r="C78" s="19" t="s">
        <v>152</v>
      </c>
      <c r="D78" s="20" t="s">
        <v>39</v>
      </c>
      <c r="E78" s="20" t="s">
        <v>153</v>
      </c>
      <c r="F78" s="21"/>
      <c r="G78" s="22"/>
      <c r="H78" s="12"/>
    </row>
    <row r="79" spans="1:8" s="8" customFormat="1" ht="51.95" customHeight="1" x14ac:dyDescent="0.15">
      <c r="A79" s="12">
        <v>75</v>
      </c>
      <c r="B79" s="19" t="s">
        <v>154</v>
      </c>
      <c r="C79" s="19" t="s">
        <v>155</v>
      </c>
      <c r="D79" s="20" t="s">
        <v>21</v>
      </c>
      <c r="E79" s="20" t="s">
        <v>156</v>
      </c>
      <c r="F79" s="21"/>
      <c r="G79" s="22"/>
      <c r="H79" s="12"/>
    </row>
    <row r="80" spans="1:8" s="8" customFormat="1" ht="51.95" customHeight="1" x14ac:dyDescent="0.15">
      <c r="A80" s="12">
        <v>76</v>
      </c>
      <c r="B80" s="19" t="s">
        <v>150</v>
      </c>
      <c r="C80" s="19" t="s">
        <v>157</v>
      </c>
      <c r="D80" s="20" t="s">
        <v>39</v>
      </c>
      <c r="E80" s="20" t="s">
        <v>158</v>
      </c>
      <c r="F80" s="21"/>
      <c r="G80" s="22"/>
      <c r="H80" s="12"/>
    </row>
    <row r="81" spans="1:8" s="8" customFormat="1" ht="51.95" customHeight="1" x14ac:dyDescent="0.15">
      <c r="A81" s="12">
        <v>77</v>
      </c>
      <c r="B81" s="19" t="s">
        <v>159</v>
      </c>
      <c r="C81" s="19" t="s">
        <v>160</v>
      </c>
      <c r="D81" s="20" t="s">
        <v>39</v>
      </c>
      <c r="E81" s="20" t="s">
        <v>161</v>
      </c>
      <c r="F81" s="21"/>
      <c r="G81" s="22"/>
      <c r="H81" s="12"/>
    </row>
    <row r="82" spans="1:8" s="8" customFormat="1" ht="51.95" customHeight="1" x14ac:dyDescent="0.15">
      <c r="A82" s="12">
        <v>78</v>
      </c>
      <c r="B82" s="19" t="s">
        <v>159</v>
      </c>
      <c r="C82" s="19" t="s">
        <v>162</v>
      </c>
      <c r="D82" s="20" t="s">
        <v>39</v>
      </c>
      <c r="E82" s="20" t="s">
        <v>163</v>
      </c>
      <c r="F82" s="21"/>
      <c r="G82" s="22"/>
      <c r="H82" s="12"/>
    </row>
    <row r="83" spans="1:8" s="8" customFormat="1" ht="51.95" customHeight="1" x14ac:dyDescent="0.15">
      <c r="A83" s="12">
        <v>79</v>
      </c>
      <c r="B83" s="19" t="s">
        <v>164</v>
      </c>
      <c r="C83" s="19" t="s">
        <v>165</v>
      </c>
      <c r="D83" s="20" t="s">
        <v>112</v>
      </c>
      <c r="E83" s="20" t="s">
        <v>113</v>
      </c>
      <c r="F83" s="21"/>
      <c r="G83" s="22"/>
      <c r="H83" s="12"/>
    </row>
    <row r="84" spans="1:8" s="8" customFormat="1" ht="51.95" customHeight="1" x14ac:dyDescent="0.15">
      <c r="A84" s="12">
        <v>80</v>
      </c>
      <c r="B84" s="19" t="s">
        <v>164</v>
      </c>
      <c r="C84" s="19" t="s">
        <v>166</v>
      </c>
      <c r="D84" s="20" t="s">
        <v>112</v>
      </c>
      <c r="E84" s="20" t="s">
        <v>117</v>
      </c>
      <c r="F84" s="21"/>
      <c r="G84" s="22"/>
      <c r="H84" s="12"/>
    </row>
    <row r="85" spans="1:8" s="8" customFormat="1" ht="51.95" customHeight="1" x14ac:dyDescent="0.15">
      <c r="A85" s="12">
        <v>81</v>
      </c>
      <c r="B85" s="19" t="s">
        <v>138</v>
      </c>
      <c r="C85" s="19" t="s">
        <v>167</v>
      </c>
      <c r="D85" s="20" t="s">
        <v>53</v>
      </c>
      <c r="E85" s="20" t="s">
        <v>115</v>
      </c>
      <c r="F85" s="21"/>
      <c r="G85" s="22"/>
      <c r="H85" s="12"/>
    </row>
    <row r="86" spans="1:8" s="8" customFormat="1" ht="51.95" customHeight="1" x14ac:dyDescent="0.15">
      <c r="A86" s="12">
        <v>82</v>
      </c>
      <c r="B86" s="19" t="s">
        <v>138</v>
      </c>
      <c r="C86" s="19" t="s">
        <v>168</v>
      </c>
      <c r="D86" s="20" t="s">
        <v>53</v>
      </c>
      <c r="E86" s="20" t="s">
        <v>113</v>
      </c>
      <c r="F86" s="21"/>
      <c r="G86" s="22"/>
      <c r="H86" s="12"/>
    </row>
    <row r="87" spans="1:8" s="8" customFormat="1" ht="51.95" customHeight="1" x14ac:dyDescent="0.15">
      <c r="A87" s="12">
        <v>83</v>
      </c>
      <c r="B87" s="19" t="s">
        <v>138</v>
      </c>
      <c r="C87" s="19" t="s">
        <v>169</v>
      </c>
      <c r="D87" s="20" t="s">
        <v>53</v>
      </c>
      <c r="E87" s="20" t="s">
        <v>113</v>
      </c>
      <c r="F87" s="21"/>
      <c r="G87" s="22"/>
      <c r="H87" s="12"/>
    </row>
    <row r="88" spans="1:8" s="8" customFormat="1" ht="51.95" customHeight="1" x14ac:dyDescent="0.15">
      <c r="A88" s="12">
        <v>84</v>
      </c>
      <c r="B88" s="19" t="s">
        <v>138</v>
      </c>
      <c r="C88" s="19" t="s">
        <v>170</v>
      </c>
      <c r="D88" s="20" t="s">
        <v>53</v>
      </c>
      <c r="E88" s="20" t="s">
        <v>115</v>
      </c>
      <c r="F88" s="21"/>
      <c r="G88" s="22"/>
      <c r="H88" s="12"/>
    </row>
    <row r="89" spans="1:8" s="8" customFormat="1" ht="51.95" customHeight="1" x14ac:dyDescent="0.15">
      <c r="A89" s="12">
        <v>85</v>
      </c>
      <c r="B89" s="19" t="s">
        <v>171</v>
      </c>
      <c r="C89" s="19" t="s">
        <v>172</v>
      </c>
      <c r="D89" s="20" t="s">
        <v>53</v>
      </c>
      <c r="E89" s="20" t="s">
        <v>113</v>
      </c>
      <c r="F89" s="21"/>
      <c r="G89" s="22"/>
      <c r="H89" s="12"/>
    </row>
    <row r="90" spans="1:8" s="8" customFormat="1" ht="51.95" customHeight="1" x14ac:dyDescent="0.15">
      <c r="A90" s="12">
        <v>86</v>
      </c>
      <c r="B90" s="19" t="s">
        <v>171</v>
      </c>
      <c r="C90" s="19" t="s">
        <v>173</v>
      </c>
      <c r="D90" s="20" t="s">
        <v>53</v>
      </c>
      <c r="E90" s="20" t="s">
        <v>113</v>
      </c>
      <c r="F90" s="21"/>
      <c r="G90" s="22"/>
      <c r="H90" s="12"/>
    </row>
    <row r="91" spans="1:8" s="8" customFormat="1" ht="51.95" customHeight="1" x14ac:dyDescent="0.15">
      <c r="A91" s="12">
        <v>87</v>
      </c>
      <c r="B91" s="19" t="s">
        <v>174</v>
      </c>
      <c r="C91" s="19" t="s">
        <v>175</v>
      </c>
      <c r="D91" s="20" t="s">
        <v>176</v>
      </c>
      <c r="E91" s="20" t="s">
        <v>177</v>
      </c>
      <c r="F91" s="21"/>
      <c r="G91" s="22"/>
      <c r="H91" s="12"/>
    </row>
    <row r="92" spans="1:8" s="8" customFormat="1" ht="51.95" customHeight="1" x14ac:dyDescent="0.15">
      <c r="A92" s="12">
        <v>88</v>
      </c>
      <c r="B92" s="19" t="s">
        <v>178</v>
      </c>
      <c r="C92" s="19" t="s">
        <v>179</v>
      </c>
      <c r="D92" s="20" t="s">
        <v>180</v>
      </c>
      <c r="E92" s="20" t="s">
        <v>113</v>
      </c>
      <c r="F92" s="21"/>
      <c r="G92" s="22"/>
      <c r="H92" s="12"/>
    </row>
    <row r="93" spans="1:8" s="8" customFormat="1" ht="51.95" customHeight="1" x14ac:dyDescent="0.15">
      <c r="A93" s="12">
        <v>89</v>
      </c>
      <c r="B93" s="19" t="s">
        <v>181</v>
      </c>
      <c r="C93" s="19"/>
      <c r="D93" s="20" t="s">
        <v>112</v>
      </c>
      <c r="E93" s="20" t="s">
        <v>117</v>
      </c>
      <c r="F93" s="21"/>
      <c r="G93" s="22"/>
      <c r="H93" s="12"/>
    </row>
    <row r="94" spans="1:8" s="8" customFormat="1" ht="51.95" customHeight="1" x14ac:dyDescent="0.15">
      <c r="A94" s="12">
        <v>90</v>
      </c>
      <c r="B94" s="19" t="s">
        <v>182</v>
      </c>
      <c r="C94" s="19" t="s">
        <v>183</v>
      </c>
      <c r="D94" s="20" t="s">
        <v>112</v>
      </c>
      <c r="E94" s="20" t="s">
        <v>117</v>
      </c>
      <c r="F94" s="21"/>
      <c r="G94" s="22"/>
      <c r="H94" s="12"/>
    </row>
    <row r="95" spans="1:8" s="8" customFormat="1" ht="51.95" customHeight="1" x14ac:dyDescent="0.15">
      <c r="A95" s="12">
        <v>91</v>
      </c>
      <c r="B95" s="19" t="s">
        <v>184</v>
      </c>
      <c r="C95" s="19" t="s">
        <v>185</v>
      </c>
      <c r="D95" s="20" t="s">
        <v>143</v>
      </c>
      <c r="E95" s="20" t="s">
        <v>117</v>
      </c>
      <c r="F95" s="21"/>
      <c r="G95" s="22"/>
      <c r="H95" s="12"/>
    </row>
    <row r="96" spans="1:8" s="8" customFormat="1" ht="51.95" customHeight="1" x14ac:dyDescent="0.15">
      <c r="A96" s="12">
        <v>92</v>
      </c>
      <c r="B96" s="19" t="s">
        <v>150</v>
      </c>
      <c r="C96" s="19" t="s">
        <v>186</v>
      </c>
      <c r="D96" s="20" t="s">
        <v>39</v>
      </c>
      <c r="E96" s="20" t="s">
        <v>146</v>
      </c>
      <c r="F96" s="21"/>
      <c r="G96" s="22"/>
      <c r="H96" s="12"/>
    </row>
    <row r="97" spans="1:8" s="8" customFormat="1" ht="51.95" customHeight="1" x14ac:dyDescent="0.15">
      <c r="A97" s="13">
        <v>93</v>
      </c>
      <c r="B97" s="23" t="s">
        <v>150</v>
      </c>
      <c r="C97" s="23" t="s">
        <v>187</v>
      </c>
      <c r="D97" s="24" t="s">
        <v>39</v>
      </c>
      <c r="E97" s="24" t="s">
        <v>188</v>
      </c>
      <c r="F97" s="25"/>
      <c r="G97" s="26"/>
      <c r="H97" s="12"/>
    </row>
    <row r="98" spans="1:8" s="8" customFormat="1" ht="51.95" customHeight="1" x14ac:dyDescent="0.15">
      <c r="A98" s="13">
        <v>94</v>
      </c>
      <c r="B98" s="27" t="s">
        <v>189</v>
      </c>
      <c r="C98" s="27" t="s">
        <v>190</v>
      </c>
      <c r="D98" s="28" t="s">
        <v>191</v>
      </c>
      <c r="E98" s="28">
        <v>160</v>
      </c>
      <c r="F98" s="29"/>
      <c r="G98" s="30"/>
      <c r="H98" s="12"/>
    </row>
    <row r="99" spans="1:8" s="8" customFormat="1" ht="51.95" customHeight="1" x14ac:dyDescent="0.15">
      <c r="A99" s="13">
        <v>95</v>
      </c>
      <c r="B99" s="27" t="s">
        <v>192</v>
      </c>
      <c r="C99" s="27" t="s">
        <v>193</v>
      </c>
      <c r="D99" s="27" t="s">
        <v>194</v>
      </c>
      <c r="E99" s="27">
        <v>1</v>
      </c>
      <c r="F99" s="29"/>
      <c r="G99" s="30"/>
      <c r="H99" s="12"/>
    </row>
    <row r="100" spans="1:8" s="8" customFormat="1" ht="51.95" customHeight="1" x14ac:dyDescent="0.15">
      <c r="A100" s="13">
        <v>96</v>
      </c>
      <c r="B100" s="27" t="s">
        <v>195</v>
      </c>
      <c r="C100" s="27" t="s">
        <v>196</v>
      </c>
      <c r="D100" s="27" t="s">
        <v>191</v>
      </c>
      <c r="E100" s="27">
        <v>6</v>
      </c>
      <c r="F100" s="29"/>
      <c r="G100" s="30"/>
      <c r="H100" s="12"/>
    </row>
    <row r="101" spans="1:8" s="8" customFormat="1" ht="51.95" customHeight="1" x14ac:dyDescent="0.15">
      <c r="A101" s="13">
        <v>97</v>
      </c>
      <c r="B101" s="27" t="s">
        <v>197</v>
      </c>
      <c r="C101" s="27" t="s">
        <v>196</v>
      </c>
      <c r="D101" s="27" t="s">
        <v>191</v>
      </c>
      <c r="E101" s="27">
        <v>4</v>
      </c>
      <c r="F101" s="29"/>
      <c r="G101" s="30"/>
      <c r="H101" s="12"/>
    </row>
    <row r="102" spans="1:8" s="8" customFormat="1" ht="51.95" customHeight="1" x14ac:dyDescent="0.15">
      <c r="A102" s="13">
        <v>98</v>
      </c>
      <c r="B102" s="27" t="s">
        <v>198</v>
      </c>
      <c r="C102" s="27" t="s">
        <v>196</v>
      </c>
      <c r="D102" s="27" t="s">
        <v>191</v>
      </c>
      <c r="E102" s="27">
        <v>7</v>
      </c>
      <c r="F102" s="29"/>
      <c r="G102" s="30"/>
      <c r="H102" s="12"/>
    </row>
    <row r="103" spans="1:8" s="8" customFormat="1" ht="51.95" customHeight="1" x14ac:dyDescent="0.15">
      <c r="A103" s="13">
        <v>99</v>
      </c>
      <c r="B103" s="27" t="s">
        <v>199</v>
      </c>
      <c r="C103" s="27" t="s">
        <v>200</v>
      </c>
      <c r="D103" s="27" t="s">
        <v>56</v>
      </c>
      <c r="E103" s="27">
        <v>15</v>
      </c>
      <c r="F103" s="29"/>
      <c r="G103" s="30"/>
      <c r="H103" s="12"/>
    </row>
    <row r="104" spans="1:8" s="8" customFormat="1" ht="51.95" customHeight="1" x14ac:dyDescent="0.15">
      <c r="A104" s="13">
        <v>100</v>
      </c>
      <c r="B104" s="27" t="s">
        <v>201</v>
      </c>
      <c r="C104" s="27" t="s">
        <v>202</v>
      </c>
      <c r="D104" s="27" t="s">
        <v>56</v>
      </c>
      <c r="E104" s="27">
        <v>26</v>
      </c>
      <c r="F104" s="29"/>
      <c r="G104" s="30"/>
      <c r="H104" s="12"/>
    </row>
    <row r="105" spans="1:8" s="8" customFormat="1" ht="51.95" customHeight="1" x14ac:dyDescent="0.15">
      <c r="A105" s="13">
        <v>101</v>
      </c>
      <c r="B105" s="27" t="s">
        <v>203</v>
      </c>
      <c r="C105" s="27" t="s">
        <v>204</v>
      </c>
      <c r="D105" s="27" t="s">
        <v>56</v>
      </c>
      <c r="E105" s="27">
        <v>1</v>
      </c>
      <c r="F105" s="29"/>
      <c r="G105" s="30"/>
      <c r="H105" s="12"/>
    </row>
    <row r="106" spans="1:8" s="8" customFormat="1" ht="51.95" customHeight="1" x14ac:dyDescent="0.15">
      <c r="A106" s="13">
        <v>102</v>
      </c>
      <c r="B106" s="27" t="s">
        <v>205</v>
      </c>
      <c r="C106" s="27" t="s">
        <v>206</v>
      </c>
      <c r="D106" s="27" t="s">
        <v>207</v>
      </c>
      <c r="E106" s="27">
        <v>1350</v>
      </c>
      <c r="F106" s="29"/>
      <c r="G106" s="30"/>
      <c r="H106" s="31" t="s">
        <v>208</v>
      </c>
    </row>
    <row r="107" spans="1:8" s="8" customFormat="1" ht="51.95" customHeight="1" x14ac:dyDescent="0.15">
      <c r="A107" s="13">
        <v>103</v>
      </c>
      <c r="B107" s="27" t="s">
        <v>205</v>
      </c>
      <c r="C107" s="27" t="s">
        <v>209</v>
      </c>
      <c r="D107" s="27" t="s">
        <v>207</v>
      </c>
      <c r="E107" s="27">
        <v>70</v>
      </c>
      <c r="F107" s="29"/>
      <c r="G107" s="30"/>
      <c r="H107" s="31" t="s">
        <v>208</v>
      </c>
    </row>
    <row r="108" spans="1:8" s="8" customFormat="1" ht="51.95" customHeight="1" x14ac:dyDescent="0.15">
      <c r="A108" s="13">
        <v>104</v>
      </c>
      <c r="B108" s="27" t="s">
        <v>205</v>
      </c>
      <c r="C108" s="27" t="s">
        <v>210</v>
      </c>
      <c r="D108" s="27" t="s">
        <v>207</v>
      </c>
      <c r="E108" s="27">
        <v>80</v>
      </c>
      <c r="F108" s="29"/>
      <c r="G108" s="30"/>
      <c r="H108" s="31" t="s">
        <v>211</v>
      </c>
    </row>
    <row r="109" spans="1:8" s="8" customFormat="1" ht="51.95" customHeight="1" x14ac:dyDescent="0.15">
      <c r="A109" s="13">
        <v>105</v>
      </c>
      <c r="B109" s="27" t="s">
        <v>212</v>
      </c>
      <c r="C109" s="27" t="s">
        <v>206</v>
      </c>
      <c r="D109" s="27" t="s">
        <v>213</v>
      </c>
      <c r="E109" s="27">
        <v>1350</v>
      </c>
      <c r="F109" s="29"/>
      <c r="G109" s="30"/>
      <c r="H109" s="31" t="s">
        <v>214</v>
      </c>
    </row>
    <row r="110" spans="1:8" s="8" customFormat="1" ht="51.95" customHeight="1" x14ac:dyDescent="0.15">
      <c r="A110" s="13">
        <v>106</v>
      </c>
      <c r="B110" s="27" t="s">
        <v>212</v>
      </c>
      <c r="C110" s="27" t="s">
        <v>209</v>
      </c>
      <c r="D110" s="27" t="s">
        <v>213</v>
      </c>
      <c r="E110" s="27">
        <v>70</v>
      </c>
      <c r="F110" s="29"/>
      <c r="G110" s="30"/>
      <c r="H110" s="31" t="s">
        <v>215</v>
      </c>
    </row>
    <row r="111" spans="1:8" s="8" customFormat="1" ht="51.95" customHeight="1" x14ac:dyDescent="0.15">
      <c r="A111" s="13">
        <v>107</v>
      </c>
      <c r="B111" s="27" t="s">
        <v>212</v>
      </c>
      <c r="C111" s="27" t="s">
        <v>216</v>
      </c>
      <c r="D111" s="27" t="s">
        <v>213</v>
      </c>
      <c r="E111" s="27">
        <v>80</v>
      </c>
      <c r="F111" s="29"/>
      <c r="G111" s="30"/>
      <c r="H111" s="31" t="s">
        <v>217</v>
      </c>
    </row>
    <row r="112" spans="1:8" s="8" customFormat="1" ht="51.95" customHeight="1" x14ac:dyDescent="0.15">
      <c r="A112" s="13">
        <v>108</v>
      </c>
      <c r="B112" s="27" t="s">
        <v>218</v>
      </c>
      <c r="C112" s="27" t="s">
        <v>219</v>
      </c>
      <c r="D112" s="27" t="s">
        <v>56</v>
      </c>
      <c r="E112" s="27">
        <v>1</v>
      </c>
      <c r="F112" s="29"/>
      <c r="G112" s="30"/>
      <c r="H112" s="12"/>
    </row>
    <row r="113" spans="1:8" s="8" customFormat="1" ht="51.95" customHeight="1" x14ac:dyDescent="0.15">
      <c r="A113" s="13">
        <v>109</v>
      </c>
      <c r="B113" s="27" t="s">
        <v>220</v>
      </c>
      <c r="C113" s="27" t="s">
        <v>221</v>
      </c>
      <c r="D113" s="27" t="s">
        <v>56</v>
      </c>
      <c r="E113" s="27">
        <v>1</v>
      </c>
      <c r="F113" s="29"/>
      <c r="G113" s="30"/>
      <c r="H113" s="12"/>
    </row>
    <row r="114" spans="1:8" s="8" customFormat="1" ht="51.95" customHeight="1" x14ac:dyDescent="0.15">
      <c r="A114" s="12">
        <v>94</v>
      </c>
      <c r="B114" s="35" t="s">
        <v>9</v>
      </c>
      <c r="C114" s="36"/>
      <c r="D114" s="36"/>
      <c r="E114" s="36"/>
      <c r="F114" s="37"/>
      <c r="G114" s="17">
        <f>+SUM(G5:G97)</f>
        <v>0</v>
      </c>
      <c r="H114" s="12"/>
    </row>
    <row r="115" spans="1:8" s="8" customFormat="1" ht="51.95" customHeight="1" x14ac:dyDescent="0.15">
      <c r="A115" s="38"/>
      <c r="B115" s="38"/>
      <c r="C115" s="38"/>
      <c r="D115" s="38"/>
      <c r="E115" s="38"/>
      <c r="F115" s="38"/>
      <c r="G115" s="38"/>
      <c r="H115" s="38"/>
    </row>
    <row r="116" spans="1:8" s="8" customFormat="1" ht="51.95" customHeight="1" x14ac:dyDescent="0.15">
      <c r="C116" s="9"/>
      <c r="F116" s="10"/>
    </row>
    <row r="117" spans="1:8" s="8" customFormat="1" ht="51.95" customHeight="1" x14ac:dyDescent="0.15">
      <c r="C117" s="9"/>
      <c r="F117" s="10"/>
    </row>
    <row r="118" spans="1:8" s="8" customFormat="1" ht="51.95" customHeight="1" x14ac:dyDescent="0.15">
      <c r="C118" s="9"/>
      <c r="F118" s="10"/>
    </row>
  </sheetData>
  <mergeCells count="14">
    <mergeCell ref="A1:H1"/>
    <mergeCell ref="B114:F114"/>
    <mergeCell ref="A115:H115"/>
    <mergeCell ref="A3:A4"/>
    <mergeCell ref="B3:B4"/>
    <mergeCell ref="B5:B33"/>
    <mergeCell ref="C3:C4"/>
    <mergeCell ref="D3:D4"/>
    <mergeCell ref="E3:E4"/>
    <mergeCell ref="F3:F4"/>
    <mergeCell ref="G3:G4"/>
    <mergeCell ref="H3:H4"/>
    <mergeCell ref="H6:H10"/>
    <mergeCell ref="H22:H25"/>
  </mergeCells>
  <phoneticPr fontId="2" type="noConversion"/>
  <pageMargins left="0.74803149606299202" right="0.74803149606299202" top="0.98425196850393704" bottom="0.98425196850393704" header="0.511811023622047" footer="0.511811023622047"/>
  <pageSetup paperSize="9" scale="75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view="pageBreakPreview" zoomScale="110" zoomScaleNormal="100" workbookViewId="0">
      <pane ySplit="6" topLeftCell="A7" activePane="bottomLeft" state="frozen"/>
      <selection pane="bottomLeft" activeCell="E13" sqref="E13"/>
    </sheetView>
  </sheetViews>
  <sheetFormatPr defaultColWidth="6.75" defaultRowHeight="11.25" x14ac:dyDescent="0.15"/>
  <cols>
    <col min="1" max="1" width="5.125" style="1" customWidth="1"/>
    <col min="2" max="2" width="10.25" style="1" customWidth="1"/>
    <col min="3" max="3" width="17.25" style="1" customWidth="1"/>
    <col min="4" max="4" width="6.375" style="1" customWidth="1"/>
    <col min="5" max="5" width="8.5" style="1" customWidth="1"/>
    <col min="6" max="6" width="10.75" style="1" customWidth="1"/>
    <col min="7" max="7" width="12.25" style="1" customWidth="1"/>
    <col min="8" max="16384" width="6.75" style="1"/>
  </cols>
  <sheetData>
    <row r="1" spans="1:7" ht="24" customHeight="1" x14ac:dyDescent="0.15">
      <c r="A1" s="47"/>
      <c r="B1" s="47"/>
      <c r="C1" s="47"/>
      <c r="D1" s="47"/>
      <c r="E1" s="47"/>
      <c r="F1" s="47"/>
      <c r="G1" s="47"/>
    </row>
    <row r="2" spans="1:7" ht="27.75" customHeight="1" x14ac:dyDescent="0.15">
      <c r="A2" s="48" t="s">
        <v>222</v>
      </c>
      <c r="B2" s="48"/>
      <c r="C2" s="48"/>
      <c r="D2" s="48"/>
      <c r="E2" s="48"/>
      <c r="F2" s="48"/>
      <c r="G2" s="48"/>
    </row>
    <row r="3" spans="1:7" ht="36.75" customHeight="1" x14ac:dyDescent="0.15">
      <c r="A3" s="49" t="s">
        <v>223</v>
      </c>
      <c r="B3" s="49"/>
      <c r="C3" s="49"/>
      <c r="D3" s="49"/>
      <c r="E3" s="49"/>
      <c r="F3" s="49"/>
      <c r="G3" s="49"/>
    </row>
    <row r="4" spans="1:7" ht="18" customHeight="1" x14ac:dyDescent="0.15">
      <c r="A4" s="51" t="s">
        <v>2</v>
      </c>
      <c r="B4" s="50" t="s">
        <v>224</v>
      </c>
      <c r="C4" s="50" t="s">
        <v>225</v>
      </c>
      <c r="D4" s="50" t="s">
        <v>226</v>
      </c>
      <c r="E4" s="50" t="s">
        <v>227</v>
      </c>
      <c r="F4" s="50" t="s">
        <v>4</v>
      </c>
      <c r="G4" s="50"/>
    </row>
    <row r="5" spans="1:7" ht="18" customHeight="1" x14ac:dyDescent="0.15">
      <c r="A5" s="52"/>
      <c r="B5" s="53"/>
      <c r="C5" s="53"/>
      <c r="D5" s="53"/>
      <c r="E5" s="53"/>
      <c r="F5" s="53" t="s">
        <v>228</v>
      </c>
      <c r="G5" s="53" t="s">
        <v>16</v>
      </c>
    </row>
    <row r="6" spans="1:7" ht="18" customHeight="1" x14ac:dyDescent="0.15">
      <c r="A6" s="52"/>
      <c r="B6" s="53"/>
      <c r="C6" s="53"/>
      <c r="D6" s="53"/>
      <c r="E6" s="53"/>
      <c r="F6" s="53"/>
      <c r="G6" s="53"/>
    </row>
    <row r="7" spans="1:7" ht="18" customHeight="1" x14ac:dyDescent="0.15">
      <c r="A7" s="4"/>
      <c r="B7" s="5" t="s">
        <v>229</v>
      </c>
      <c r="C7" s="5"/>
      <c r="D7" s="5"/>
      <c r="E7" s="5"/>
      <c r="F7" s="5"/>
      <c r="G7" s="7"/>
    </row>
    <row r="8" spans="1:7" ht="36.75" customHeight="1" x14ac:dyDescent="0.15">
      <c r="A8" s="2">
        <v>1</v>
      </c>
      <c r="B8" s="5" t="s">
        <v>59</v>
      </c>
      <c r="C8" s="5" t="s">
        <v>60</v>
      </c>
      <c r="D8" s="3" t="s">
        <v>39</v>
      </c>
      <c r="E8" s="3" t="s">
        <v>61</v>
      </c>
      <c r="F8" s="7"/>
      <c r="G8" s="6"/>
    </row>
    <row r="9" spans="1:7" ht="25.5" customHeight="1" x14ac:dyDescent="0.15">
      <c r="A9" s="2">
        <v>2</v>
      </c>
      <c r="B9" s="5" t="s">
        <v>62</v>
      </c>
      <c r="C9" s="5" t="s">
        <v>63</v>
      </c>
      <c r="D9" s="3" t="s">
        <v>39</v>
      </c>
      <c r="E9" s="3" t="s">
        <v>64</v>
      </c>
      <c r="F9" s="7"/>
      <c r="G9" s="6"/>
    </row>
    <row r="10" spans="1:7" ht="36.75" customHeight="1" x14ac:dyDescent="0.15">
      <c r="A10" s="2">
        <v>3</v>
      </c>
      <c r="B10" s="5" t="s">
        <v>65</v>
      </c>
      <c r="C10" s="5" t="s">
        <v>66</v>
      </c>
      <c r="D10" s="3" t="s">
        <v>39</v>
      </c>
      <c r="E10" s="3" t="s">
        <v>67</v>
      </c>
      <c r="F10" s="7"/>
      <c r="G10" s="6"/>
    </row>
    <row r="11" spans="1:7" ht="36.75" customHeight="1" x14ac:dyDescent="0.15">
      <c r="A11" s="2">
        <v>4</v>
      </c>
      <c r="B11" s="5" t="s">
        <v>65</v>
      </c>
      <c r="C11" s="5" t="s">
        <v>68</v>
      </c>
      <c r="D11" s="3" t="s">
        <v>39</v>
      </c>
      <c r="E11" s="3" t="s">
        <v>69</v>
      </c>
      <c r="F11" s="7"/>
      <c r="G11" s="6"/>
    </row>
    <row r="12" spans="1:7" ht="36.75" customHeight="1" x14ac:dyDescent="0.15">
      <c r="A12" s="2">
        <v>5</v>
      </c>
      <c r="B12" s="5" t="s">
        <v>59</v>
      </c>
      <c r="C12" s="5" t="s">
        <v>70</v>
      </c>
      <c r="D12" s="3" t="s">
        <v>39</v>
      </c>
      <c r="E12" s="3" t="s">
        <v>71</v>
      </c>
      <c r="F12" s="7"/>
      <c r="G12" s="6"/>
    </row>
    <row r="13" spans="1:7" ht="25.5" customHeight="1" x14ac:dyDescent="0.15">
      <c r="A13" s="2">
        <v>6</v>
      </c>
      <c r="B13" s="5" t="s">
        <v>62</v>
      </c>
      <c r="C13" s="5" t="s">
        <v>72</v>
      </c>
      <c r="D13" s="3" t="s">
        <v>39</v>
      </c>
      <c r="E13" s="3" t="s">
        <v>73</v>
      </c>
      <c r="F13" s="7"/>
      <c r="G13" s="6"/>
    </row>
    <row r="14" spans="1:7" ht="36.75" customHeight="1" x14ac:dyDescent="0.15">
      <c r="A14" s="2">
        <v>7</v>
      </c>
      <c r="B14" s="5" t="s">
        <v>65</v>
      </c>
      <c r="C14" s="5" t="s">
        <v>74</v>
      </c>
      <c r="D14" s="3" t="s">
        <v>39</v>
      </c>
      <c r="E14" s="3" t="s">
        <v>75</v>
      </c>
      <c r="F14" s="7"/>
      <c r="G14" s="6"/>
    </row>
    <row r="15" spans="1:7" ht="25.5" customHeight="1" x14ac:dyDescent="0.15">
      <c r="A15" s="2">
        <v>8</v>
      </c>
      <c r="B15" s="5" t="s">
        <v>62</v>
      </c>
      <c r="C15" s="5" t="s">
        <v>76</v>
      </c>
      <c r="D15" s="3" t="s">
        <v>39</v>
      </c>
      <c r="E15" s="3" t="s">
        <v>77</v>
      </c>
      <c r="F15" s="7"/>
      <c r="G15" s="6"/>
    </row>
    <row r="16" spans="1:7" ht="36.75" customHeight="1" x14ac:dyDescent="0.15">
      <c r="A16" s="2">
        <v>9</v>
      </c>
      <c r="B16" s="5" t="s">
        <v>62</v>
      </c>
      <c r="C16" s="5" t="s">
        <v>78</v>
      </c>
      <c r="D16" s="3" t="s">
        <v>39</v>
      </c>
      <c r="E16" s="3" t="s">
        <v>79</v>
      </c>
      <c r="F16" s="7"/>
      <c r="G16" s="6"/>
    </row>
    <row r="17" spans="1:7" ht="36.75" customHeight="1" x14ac:dyDescent="0.15">
      <c r="A17" s="2">
        <v>10</v>
      </c>
      <c r="B17" s="5" t="s">
        <v>65</v>
      </c>
      <c r="C17" s="5" t="s">
        <v>80</v>
      </c>
      <c r="D17" s="3" t="s">
        <v>39</v>
      </c>
      <c r="E17" s="3" t="s">
        <v>81</v>
      </c>
      <c r="F17" s="7"/>
      <c r="G17" s="6"/>
    </row>
    <row r="18" spans="1:7" ht="48" customHeight="1" x14ac:dyDescent="0.15">
      <c r="A18" s="2">
        <v>11</v>
      </c>
      <c r="B18" s="5" t="s">
        <v>65</v>
      </c>
      <c r="C18" s="5" t="s">
        <v>82</v>
      </c>
      <c r="D18" s="3" t="s">
        <v>39</v>
      </c>
      <c r="E18" s="3" t="s">
        <v>83</v>
      </c>
      <c r="F18" s="7"/>
      <c r="G18" s="6"/>
    </row>
    <row r="19" spans="1:7" ht="59.25" customHeight="1" x14ac:dyDescent="0.15">
      <c r="A19" s="2">
        <v>12</v>
      </c>
      <c r="B19" s="5" t="s">
        <v>84</v>
      </c>
      <c r="C19" s="5" t="s">
        <v>85</v>
      </c>
      <c r="D19" s="3" t="s">
        <v>39</v>
      </c>
      <c r="E19" s="3" t="s">
        <v>86</v>
      </c>
      <c r="F19" s="7"/>
      <c r="G19" s="6"/>
    </row>
    <row r="20" spans="1:7" ht="59.25" customHeight="1" x14ac:dyDescent="0.15">
      <c r="A20" s="2">
        <v>13</v>
      </c>
      <c r="B20" s="5" t="s">
        <v>84</v>
      </c>
      <c r="C20" s="5" t="s">
        <v>87</v>
      </c>
      <c r="D20" s="3" t="s">
        <v>39</v>
      </c>
      <c r="E20" s="3" t="s">
        <v>88</v>
      </c>
      <c r="F20" s="7"/>
      <c r="G20" s="6"/>
    </row>
    <row r="21" spans="1:7" ht="48" customHeight="1" x14ac:dyDescent="0.15">
      <c r="A21" s="2">
        <v>14</v>
      </c>
      <c r="B21" s="5" t="s">
        <v>84</v>
      </c>
      <c r="C21" s="5" t="s">
        <v>89</v>
      </c>
      <c r="D21" s="3" t="s">
        <v>39</v>
      </c>
      <c r="E21" s="3" t="s">
        <v>90</v>
      </c>
      <c r="F21" s="7"/>
      <c r="G21" s="6"/>
    </row>
    <row r="22" spans="1:7" ht="48" customHeight="1" x14ac:dyDescent="0.15">
      <c r="A22" s="2">
        <v>15</v>
      </c>
      <c r="B22" s="5" t="s">
        <v>84</v>
      </c>
      <c r="C22" s="5" t="s">
        <v>91</v>
      </c>
      <c r="D22" s="3" t="s">
        <v>39</v>
      </c>
      <c r="E22" s="3" t="s">
        <v>92</v>
      </c>
      <c r="F22" s="7"/>
      <c r="G22" s="6"/>
    </row>
    <row r="23" spans="1:7" ht="48" customHeight="1" x14ac:dyDescent="0.15">
      <c r="A23" s="2">
        <v>16</v>
      </c>
      <c r="B23" s="5" t="s">
        <v>84</v>
      </c>
      <c r="C23" s="5" t="s">
        <v>93</v>
      </c>
      <c r="D23" s="3" t="s">
        <v>39</v>
      </c>
      <c r="E23" s="3" t="s">
        <v>94</v>
      </c>
      <c r="F23" s="7"/>
      <c r="G23" s="6"/>
    </row>
    <row r="24" spans="1:7" ht="59.25" customHeight="1" x14ac:dyDescent="0.15">
      <c r="A24" s="2">
        <v>17</v>
      </c>
      <c r="B24" s="5" t="s">
        <v>84</v>
      </c>
      <c r="C24" s="5" t="s">
        <v>95</v>
      </c>
      <c r="D24" s="3" t="s">
        <v>39</v>
      </c>
      <c r="E24" s="3" t="s">
        <v>96</v>
      </c>
      <c r="F24" s="7"/>
      <c r="G24" s="6"/>
    </row>
    <row r="25" spans="1:7" ht="70.5" customHeight="1" x14ac:dyDescent="0.15">
      <c r="A25" s="2">
        <v>18</v>
      </c>
      <c r="B25" s="5" t="s">
        <v>84</v>
      </c>
      <c r="C25" s="5" t="s">
        <v>97</v>
      </c>
      <c r="D25" s="3" t="s">
        <v>39</v>
      </c>
      <c r="E25" s="3" t="s">
        <v>98</v>
      </c>
      <c r="F25" s="7"/>
      <c r="G25" s="6"/>
    </row>
    <row r="26" spans="1:7" ht="48" customHeight="1" x14ac:dyDescent="0.15">
      <c r="A26" s="2">
        <v>19</v>
      </c>
      <c r="B26" s="5" t="s">
        <v>99</v>
      </c>
      <c r="C26" s="5" t="s">
        <v>100</v>
      </c>
      <c r="D26" s="3" t="s">
        <v>53</v>
      </c>
      <c r="E26" s="3" t="s">
        <v>101</v>
      </c>
      <c r="F26" s="7"/>
      <c r="G26" s="6"/>
    </row>
    <row r="27" spans="1:7" ht="48" customHeight="1" x14ac:dyDescent="0.15">
      <c r="A27" s="2">
        <v>20</v>
      </c>
      <c r="B27" s="5" t="s">
        <v>99</v>
      </c>
      <c r="C27" s="5" t="s">
        <v>102</v>
      </c>
      <c r="D27" s="3" t="s">
        <v>53</v>
      </c>
      <c r="E27" s="3" t="s">
        <v>103</v>
      </c>
      <c r="F27" s="7"/>
      <c r="G27" s="6"/>
    </row>
    <row r="28" spans="1:7" ht="48" customHeight="1" x14ac:dyDescent="0.15">
      <c r="A28" s="2">
        <v>21</v>
      </c>
      <c r="B28" s="5" t="s">
        <v>99</v>
      </c>
      <c r="C28" s="5" t="s">
        <v>104</v>
      </c>
      <c r="D28" s="3" t="s">
        <v>53</v>
      </c>
      <c r="E28" s="3" t="s">
        <v>103</v>
      </c>
      <c r="F28" s="7"/>
      <c r="G28" s="6"/>
    </row>
    <row r="29" spans="1:7" ht="48" customHeight="1" x14ac:dyDescent="0.15">
      <c r="A29" s="2">
        <v>22</v>
      </c>
      <c r="B29" s="5" t="s">
        <v>99</v>
      </c>
      <c r="C29" s="5" t="s">
        <v>105</v>
      </c>
      <c r="D29" s="3" t="s">
        <v>53</v>
      </c>
      <c r="E29" s="3" t="s">
        <v>64</v>
      </c>
      <c r="F29" s="7"/>
      <c r="G29" s="6"/>
    </row>
    <row r="30" spans="1:7" ht="36.75" customHeight="1" x14ac:dyDescent="0.15">
      <c r="A30" s="2">
        <v>23</v>
      </c>
      <c r="B30" s="5" t="s">
        <v>106</v>
      </c>
      <c r="C30" s="5" t="s">
        <v>107</v>
      </c>
      <c r="D30" s="3" t="s">
        <v>108</v>
      </c>
      <c r="E30" s="3" t="s">
        <v>109</v>
      </c>
      <c r="F30" s="7"/>
      <c r="G30" s="6"/>
    </row>
    <row r="31" spans="1:7" ht="36.75" customHeight="1" x14ac:dyDescent="0.15">
      <c r="A31" s="2">
        <v>24</v>
      </c>
      <c r="B31" s="5" t="s">
        <v>110</v>
      </c>
      <c r="C31" s="5" t="s">
        <v>111</v>
      </c>
      <c r="D31" s="3" t="s">
        <v>112</v>
      </c>
      <c r="E31" s="3" t="s">
        <v>113</v>
      </c>
      <c r="F31" s="7"/>
      <c r="G31" s="6"/>
    </row>
    <row r="32" spans="1:7" ht="36.75" customHeight="1" x14ac:dyDescent="0.15">
      <c r="A32" s="2">
        <v>25</v>
      </c>
      <c r="B32" s="5" t="s">
        <v>110</v>
      </c>
      <c r="C32" s="5" t="s">
        <v>114</v>
      </c>
      <c r="D32" s="3" t="s">
        <v>112</v>
      </c>
      <c r="E32" s="3" t="s">
        <v>115</v>
      </c>
      <c r="F32" s="7"/>
      <c r="G32" s="6"/>
    </row>
    <row r="33" spans="1:7" ht="36.75" customHeight="1" x14ac:dyDescent="0.15">
      <c r="A33" s="2">
        <v>26</v>
      </c>
      <c r="B33" s="5" t="s">
        <v>110</v>
      </c>
      <c r="C33" s="5" t="s">
        <v>116</v>
      </c>
      <c r="D33" s="3" t="s">
        <v>112</v>
      </c>
      <c r="E33" s="3" t="s">
        <v>117</v>
      </c>
      <c r="F33" s="7"/>
      <c r="G33" s="6"/>
    </row>
    <row r="34" spans="1:7" ht="36.75" customHeight="1" x14ac:dyDescent="0.15">
      <c r="A34" s="2">
        <v>27</v>
      </c>
      <c r="B34" s="5" t="s">
        <v>110</v>
      </c>
      <c r="C34" s="5" t="s">
        <v>118</v>
      </c>
      <c r="D34" s="3" t="s">
        <v>112</v>
      </c>
      <c r="E34" s="3" t="s">
        <v>117</v>
      </c>
      <c r="F34" s="7"/>
      <c r="G34" s="6"/>
    </row>
    <row r="35" spans="1:7" ht="36.75" customHeight="1" x14ac:dyDescent="0.15">
      <c r="A35" s="2">
        <v>28</v>
      </c>
      <c r="B35" s="5" t="s">
        <v>110</v>
      </c>
      <c r="C35" s="5" t="s">
        <v>119</v>
      </c>
      <c r="D35" s="3" t="s">
        <v>112</v>
      </c>
      <c r="E35" s="3" t="s">
        <v>117</v>
      </c>
      <c r="F35" s="7"/>
      <c r="G35" s="6"/>
    </row>
    <row r="36" spans="1:7" ht="36.75" customHeight="1" x14ac:dyDescent="0.15">
      <c r="A36" s="2">
        <v>29</v>
      </c>
      <c r="B36" s="5" t="s">
        <v>110</v>
      </c>
      <c r="C36" s="5" t="s">
        <v>120</v>
      </c>
      <c r="D36" s="3" t="s">
        <v>112</v>
      </c>
      <c r="E36" s="3" t="s">
        <v>117</v>
      </c>
      <c r="F36" s="7"/>
      <c r="G36" s="6"/>
    </row>
    <row r="37" spans="1:7" ht="36.75" customHeight="1" x14ac:dyDescent="0.15">
      <c r="A37" s="2">
        <v>30</v>
      </c>
      <c r="B37" s="5" t="s">
        <v>110</v>
      </c>
      <c r="C37" s="5" t="s">
        <v>121</v>
      </c>
      <c r="D37" s="3" t="s">
        <v>112</v>
      </c>
      <c r="E37" s="3" t="s">
        <v>117</v>
      </c>
      <c r="F37" s="7"/>
      <c r="G37" s="6"/>
    </row>
    <row r="38" spans="1:7" ht="36.75" customHeight="1" x14ac:dyDescent="0.15">
      <c r="A38" s="2">
        <v>31</v>
      </c>
      <c r="B38" s="5" t="s">
        <v>110</v>
      </c>
      <c r="C38" s="5" t="s">
        <v>122</v>
      </c>
      <c r="D38" s="3" t="s">
        <v>112</v>
      </c>
      <c r="E38" s="3" t="s">
        <v>113</v>
      </c>
      <c r="F38" s="7"/>
      <c r="G38" s="6"/>
    </row>
    <row r="39" spans="1:7" ht="36.75" customHeight="1" x14ac:dyDescent="0.15">
      <c r="A39" s="2">
        <v>32</v>
      </c>
      <c r="B39" s="5" t="s">
        <v>110</v>
      </c>
      <c r="C39" s="5" t="s">
        <v>123</v>
      </c>
      <c r="D39" s="3" t="s">
        <v>112</v>
      </c>
      <c r="E39" s="3" t="s">
        <v>124</v>
      </c>
      <c r="F39" s="7"/>
      <c r="G39" s="6"/>
    </row>
    <row r="40" spans="1:7" ht="36.75" customHeight="1" x14ac:dyDescent="0.15">
      <c r="A40" s="2">
        <v>33</v>
      </c>
      <c r="B40" s="5" t="s">
        <v>110</v>
      </c>
      <c r="C40" s="5" t="s">
        <v>125</v>
      </c>
      <c r="D40" s="3" t="s">
        <v>112</v>
      </c>
      <c r="E40" s="3" t="s">
        <v>124</v>
      </c>
      <c r="F40" s="7"/>
      <c r="G40" s="6"/>
    </row>
    <row r="41" spans="1:7" ht="36.75" customHeight="1" x14ac:dyDescent="0.15">
      <c r="A41" s="2">
        <v>34</v>
      </c>
      <c r="B41" s="5" t="s">
        <v>110</v>
      </c>
      <c r="C41" s="5" t="s">
        <v>126</v>
      </c>
      <c r="D41" s="3" t="s">
        <v>112</v>
      </c>
      <c r="E41" s="3" t="s">
        <v>101</v>
      </c>
      <c r="F41" s="7"/>
      <c r="G41" s="6"/>
    </row>
    <row r="42" spans="1:7" ht="48" customHeight="1" x14ac:dyDescent="0.15">
      <c r="A42" s="2">
        <v>35</v>
      </c>
      <c r="B42" s="5" t="s">
        <v>127</v>
      </c>
      <c r="C42" s="5" t="s">
        <v>128</v>
      </c>
      <c r="D42" s="3" t="s">
        <v>53</v>
      </c>
      <c r="E42" s="3" t="s">
        <v>129</v>
      </c>
      <c r="F42" s="7"/>
      <c r="G42" s="6"/>
    </row>
    <row r="43" spans="1:7" ht="59.25" customHeight="1" x14ac:dyDescent="0.15">
      <c r="A43" s="2">
        <v>36</v>
      </c>
      <c r="B43" s="5" t="s">
        <v>130</v>
      </c>
      <c r="C43" s="5" t="s">
        <v>131</v>
      </c>
      <c r="D43" s="3" t="s">
        <v>21</v>
      </c>
      <c r="E43" s="3" t="s">
        <v>132</v>
      </c>
      <c r="F43" s="7"/>
      <c r="G43" s="6"/>
    </row>
    <row r="44" spans="1:7" ht="18" customHeight="1" x14ac:dyDescent="0.15">
      <c r="A44" s="4"/>
      <c r="B44" s="5" t="s">
        <v>230</v>
      </c>
      <c r="C44" s="5"/>
      <c r="D44" s="5"/>
      <c r="E44" s="5"/>
      <c r="F44" s="5"/>
      <c r="G44" s="6">
        <f>SUM(G7:G43)</f>
        <v>0</v>
      </c>
    </row>
  </sheetData>
  <mergeCells count="11">
    <mergeCell ref="A1:G1"/>
    <mergeCell ref="A2:G2"/>
    <mergeCell ref="A3:G3"/>
    <mergeCell ref="F4:G4"/>
    <mergeCell ref="A4:A6"/>
    <mergeCell ref="B4:B6"/>
    <mergeCell ref="C4:C6"/>
    <mergeCell ref="D4:D6"/>
    <mergeCell ref="E4:E6"/>
    <mergeCell ref="F5:F6"/>
    <mergeCell ref="G5:G6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abSelected="1" view="pageBreakPreview" zoomScale="120" zoomScaleNormal="100" workbookViewId="0">
      <pane ySplit="6" topLeftCell="A7" activePane="bottomLeft" state="frozen"/>
      <selection pane="bottomLeft" activeCell="D36" sqref="D36"/>
    </sheetView>
  </sheetViews>
  <sheetFormatPr defaultColWidth="6.75" defaultRowHeight="11.25" x14ac:dyDescent="0.15"/>
  <cols>
    <col min="1" max="1" width="5.125" style="1" customWidth="1"/>
    <col min="2" max="2" width="10.25" style="1" customWidth="1"/>
    <col min="3" max="3" width="12.75" style="1" customWidth="1"/>
    <col min="4" max="4" width="8.5" style="1" customWidth="1"/>
    <col min="5" max="5" width="6.125" style="1" customWidth="1"/>
    <col min="6" max="7" width="9" style="1" customWidth="1"/>
    <col min="8" max="16384" width="6.75" style="1"/>
  </cols>
  <sheetData>
    <row r="1" spans="1:7" ht="24" customHeight="1" x14ac:dyDescent="0.15">
      <c r="A1" s="47"/>
      <c r="B1" s="47"/>
      <c r="C1" s="47"/>
      <c r="D1" s="47"/>
      <c r="E1" s="47"/>
      <c r="F1" s="47"/>
      <c r="G1" s="47"/>
    </row>
    <row r="2" spans="1:7" ht="27.75" customHeight="1" x14ac:dyDescent="0.15">
      <c r="A2" s="48" t="s">
        <v>222</v>
      </c>
      <c r="B2" s="48"/>
      <c r="C2" s="48"/>
      <c r="D2" s="48"/>
      <c r="E2" s="48"/>
      <c r="F2" s="48"/>
      <c r="G2" s="48"/>
    </row>
    <row r="3" spans="1:7" ht="36.75" customHeight="1" x14ac:dyDescent="0.15">
      <c r="A3" s="49" t="s">
        <v>231</v>
      </c>
      <c r="B3" s="49"/>
      <c r="C3" s="49"/>
      <c r="D3" s="49"/>
      <c r="E3" s="49"/>
      <c r="F3" s="49"/>
      <c r="G3" s="49"/>
    </row>
    <row r="4" spans="1:7" ht="18" customHeight="1" x14ac:dyDescent="0.15">
      <c r="A4" s="51" t="s">
        <v>2</v>
      </c>
      <c r="B4" s="50" t="s">
        <v>224</v>
      </c>
      <c r="C4" s="50" t="s">
        <v>225</v>
      </c>
      <c r="D4" s="50" t="s">
        <v>226</v>
      </c>
      <c r="E4" s="50" t="s">
        <v>227</v>
      </c>
      <c r="F4" s="50" t="s">
        <v>4</v>
      </c>
      <c r="G4" s="50"/>
    </row>
    <row r="5" spans="1:7" ht="18" customHeight="1" x14ac:dyDescent="0.15">
      <c r="A5" s="52"/>
      <c r="B5" s="53"/>
      <c r="C5" s="53"/>
      <c r="D5" s="53"/>
      <c r="E5" s="53"/>
      <c r="F5" s="53" t="s">
        <v>228</v>
      </c>
      <c r="G5" s="53" t="s">
        <v>16</v>
      </c>
    </row>
    <row r="6" spans="1:7" ht="18" customHeight="1" x14ac:dyDescent="0.15">
      <c r="A6" s="52"/>
      <c r="B6" s="53"/>
      <c r="C6" s="53"/>
      <c r="D6" s="53"/>
      <c r="E6" s="53"/>
      <c r="F6" s="53"/>
      <c r="G6" s="53"/>
    </row>
    <row r="7" spans="1:7" ht="18" customHeight="1" x14ac:dyDescent="0.15">
      <c r="A7" s="4"/>
      <c r="B7" s="5" t="s">
        <v>229</v>
      </c>
      <c r="C7" s="5"/>
      <c r="D7" s="5"/>
      <c r="E7" s="5"/>
      <c r="F7" s="5"/>
      <c r="G7" s="6"/>
    </row>
    <row r="8" spans="1:7" ht="48" customHeight="1" x14ac:dyDescent="0.15">
      <c r="A8" s="2">
        <v>1</v>
      </c>
      <c r="B8" s="5" t="s">
        <v>133</v>
      </c>
      <c r="C8" s="5" t="s">
        <v>134</v>
      </c>
      <c r="D8" s="3" t="s">
        <v>53</v>
      </c>
      <c r="E8" s="3" t="s">
        <v>135</v>
      </c>
      <c r="F8" s="7"/>
      <c r="G8" s="6"/>
    </row>
    <row r="9" spans="1:7" ht="48" customHeight="1" x14ac:dyDescent="0.15">
      <c r="A9" s="2">
        <v>2</v>
      </c>
      <c r="B9" s="5" t="s">
        <v>136</v>
      </c>
      <c r="C9" s="5" t="s">
        <v>137</v>
      </c>
      <c r="D9" s="3" t="s">
        <v>56</v>
      </c>
      <c r="E9" s="3" t="s">
        <v>117</v>
      </c>
      <c r="F9" s="7"/>
      <c r="G9" s="6"/>
    </row>
    <row r="10" spans="1:7" ht="48" customHeight="1" x14ac:dyDescent="0.15">
      <c r="A10" s="2">
        <v>3</v>
      </c>
      <c r="B10" s="5" t="s">
        <v>138</v>
      </c>
      <c r="C10" s="5" t="s">
        <v>139</v>
      </c>
      <c r="D10" s="3" t="s">
        <v>53</v>
      </c>
      <c r="E10" s="3" t="s">
        <v>140</v>
      </c>
      <c r="F10" s="7"/>
      <c r="G10" s="6"/>
    </row>
    <row r="11" spans="1:7" ht="25.5" customHeight="1" x14ac:dyDescent="0.15">
      <c r="A11" s="2">
        <v>4</v>
      </c>
      <c r="B11" s="5" t="s">
        <v>141</v>
      </c>
      <c r="C11" s="5" t="s">
        <v>142</v>
      </c>
      <c r="D11" s="3" t="s">
        <v>143</v>
      </c>
      <c r="E11" s="3" t="s">
        <v>135</v>
      </c>
      <c r="F11" s="7"/>
      <c r="G11" s="6"/>
    </row>
    <row r="12" spans="1:7" ht="36.75" customHeight="1" x14ac:dyDescent="0.15">
      <c r="A12" s="2">
        <v>5</v>
      </c>
      <c r="B12" s="5" t="s">
        <v>144</v>
      </c>
      <c r="C12" s="5" t="s">
        <v>145</v>
      </c>
      <c r="D12" s="3" t="s">
        <v>53</v>
      </c>
      <c r="E12" s="3" t="s">
        <v>146</v>
      </c>
      <c r="F12" s="7"/>
      <c r="G12" s="6"/>
    </row>
    <row r="13" spans="1:7" ht="48" customHeight="1" x14ac:dyDescent="0.15">
      <c r="A13" s="2">
        <v>6</v>
      </c>
      <c r="B13" s="5" t="s">
        <v>138</v>
      </c>
      <c r="C13" s="5" t="s">
        <v>147</v>
      </c>
      <c r="D13" s="3" t="s">
        <v>53</v>
      </c>
      <c r="E13" s="3" t="s">
        <v>101</v>
      </c>
      <c r="F13" s="7"/>
      <c r="G13" s="6"/>
    </row>
    <row r="14" spans="1:7" ht="25.5" customHeight="1" x14ac:dyDescent="0.15">
      <c r="A14" s="2">
        <v>7</v>
      </c>
      <c r="B14" s="5" t="s">
        <v>148</v>
      </c>
      <c r="C14" s="5" t="s">
        <v>149</v>
      </c>
      <c r="D14" s="3" t="s">
        <v>39</v>
      </c>
      <c r="E14" s="3" t="s">
        <v>146</v>
      </c>
      <c r="F14" s="7"/>
      <c r="G14" s="6"/>
    </row>
    <row r="15" spans="1:7" ht="126.75" customHeight="1" x14ac:dyDescent="0.15">
      <c r="A15" s="2">
        <v>8</v>
      </c>
      <c r="B15" s="5" t="s">
        <v>150</v>
      </c>
      <c r="C15" s="5" t="s">
        <v>151</v>
      </c>
      <c r="D15" s="3" t="s">
        <v>39</v>
      </c>
      <c r="E15" s="3" t="s">
        <v>64</v>
      </c>
      <c r="F15" s="7"/>
      <c r="G15" s="6"/>
    </row>
    <row r="16" spans="1:7" ht="126.75" customHeight="1" x14ac:dyDescent="0.15">
      <c r="A16" s="2">
        <v>9</v>
      </c>
      <c r="B16" s="5" t="s">
        <v>150</v>
      </c>
      <c r="C16" s="5" t="s">
        <v>152</v>
      </c>
      <c r="D16" s="3" t="s">
        <v>39</v>
      </c>
      <c r="E16" s="3" t="s">
        <v>153</v>
      </c>
      <c r="F16" s="7"/>
      <c r="G16" s="6"/>
    </row>
    <row r="17" spans="1:7" ht="36.75" customHeight="1" x14ac:dyDescent="0.15">
      <c r="A17" s="2">
        <v>10</v>
      </c>
      <c r="B17" s="5" t="s">
        <v>154</v>
      </c>
      <c r="C17" s="5" t="s">
        <v>155</v>
      </c>
      <c r="D17" s="3" t="s">
        <v>21</v>
      </c>
      <c r="E17" s="3" t="s">
        <v>156</v>
      </c>
      <c r="F17" s="7"/>
      <c r="G17" s="6"/>
    </row>
    <row r="18" spans="1:7" ht="126.75" customHeight="1" x14ac:dyDescent="0.15">
      <c r="A18" s="2">
        <v>11</v>
      </c>
      <c r="B18" s="5" t="s">
        <v>150</v>
      </c>
      <c r="C18" s="5" t="s">
        <v>157</v>
      </c>
      <c r="D18" s="3" t="s">
        <v>39</v>
      </c>
      <c r="E18" s="3" t="s">
        <v>158</v>
      </c>
      <c r="F18" s="7"/>
      <c r="G18" s="6"/>
    </row>
    <row r="19" spans="1:7" ht="36.75" customHeight="1" x14ac:dyDescent="0.15">
      <c r="A19" s="2">
        <v>12</v>
      </c>
      <c r="B19" s="5" t="s">
        <v>159</v>
      </c>
      <c r="C19" s="5" t="s">
        <v>160</v>
      </c>
      <c r="D19" s="3" t="s">
        <v>39</v>
      </c>
      <c r="E19" s="3" t="s">
        <v>161</v>
      </c>
      <c r="F19" s="7"/>
      <c r="G19" s="6"/>
    </row>
    <row r="20" spans="1:7" ht="36.75" customHeight="1" x14ac:dyDescent="0.15">
      <c r="A20" s="2">
        <v>13</v>
      </c>
      <c r="B20" s="5" t="s">
        <v>159</v>
      </c>
      <c r="C20" s="5" t="s">
        <v>162</v>
      </c>
      <c r="D20" s="3" t="s">
        <v>39</v>
      </c>
      <c r="E20" s="3" t="s">
        <v>163</v>
      </c>
      <c r="F20" s="7"/>
      <c r="G20" s="6"/>
    </row>
    <row r="21" spans="1:7" ht="59.25" customHeight="1" x14ac:dyDescent="0.15">
      <c r="A21" s="2">
        <v>14</v>
      </c>
      <c r="B21" s="5" t="s">
        <v>164</v>
      </c>
      <c r="C21" s="5" t="s">
        <v>165</v>
      </c>
      <c r="D21" s="3" t="s">
        <v>112</v>
      </c>
      <c r="E21" s="3" t="s">
        <v>113</v>
      </c>
      <c r="F21" s="7"/>
      <c r="G21" s="6"/>
    </row>
    <row r="22" spans="1:7" ht="70.5" customHeight="1" x14ac:dyDescent="0.15">
      <c r="A22" s="2">
        <v>15</v>
      </c>
      <c r="B22" s="5" t="s">
        <v>164</v>
      </c>
      <c r="C22" s="5" t="s">
        <v>166</v>
      </c>
      <c r="D22" s="3" t="s">
        <v>112</v>
      </c>
      <c r="E22" s="3" t="s">
        <v>117</v>
      </c>
      <c r="F22" s="7"/>
      <c r="G22" s="6"/>
    </row>
    <row r="23" spans="1:7" ht="36.75" customHeight="1" x14ac:dyDescent="0.15">
      <c r="A23" s="2">
        <v>16</v>
      </c>
      <c r="B23" s="5" t="s">
        <v>138</v>
      </c>
      <c r="C23" s="5" t="s">
        <v>167</v>
      </c>
      <c r="D23" s="3" t="s">
        <v>53</v>
      </c>
      <c r="E23" s="3" t="s">
        <v>115</v>
      </c>
      <c r="F23" s="7"/>
      <c r="G23" s="6"/>
    </row>
    <row r="24" spans="1:7" ht="36.75" customHeight="1" x14ac:dyDescent="0.15">
      <c r="A24" s="2">
        <v>17</v>
      </c>
      <c r="B24" s="5" t="s">
        <v>138</v>
      </c>
      <c r="C24" s="5" t="s">
        <v>168</v>
      </c>
      <c r="D24" s="3" t="s">
        <v>53</v>
      </c>
      <c r="E24" s="3" t="s">
        <v>113</v>
      </c>
      <c r="F24" s="7"/>
      <c r="G24" s="6"/>
    </row>
    <row r="25" spans="1:7" ht="36.75" customHeight="1" x14ac:dyDescent="0.15">
      <c r="A25" s="2">
        <v>18</v>
      </c>
      <c r="B25" s="5" t="s">
        <v>138</v>
      </c>
      <c r="C25" s="5" t="s">
        <v>169</v>
      </c>
      <c r="D25" s="3" t="s">
        <v>53</v>
      </c>
      <c r="E25" s="3" t="s">
        <v>113</v>
      </c>
      <c r="F25" s="7"/>
      <c r="G25" s="6"/>
    </row>
    <row r="26" spans="1:7" ht="36.75" customHeight="1" x14ac:dyDescent="0.15">
      <c r="A26" s="2">
        <v>19</v>
      </c>
      <c r="B26" s="5" t="s">
        <v>138</v>
      </c>
      <c r="C26" s="5" t="s">
        <v>170</v>
      </c>
      <c r="D26" s="3" t="s">
        <v>53</v>
      </c>
      <c r="E26" s="3" t="s">
        <v>115</v>
      </c>
      <c r="F26" s="7"/>
      <c r="G26" s="6"/>
    </row>
    <row r="27" spans="1:7" ht="36.75" customHeight="1" x14ac:dyDescent="0.15">
      <c r="A27" s="2">
        <v>20</v>
      </c>
      <c r="B27" s="5" t="s">
        <v>171</v>
      </c>
      <c r="C27" s="5" t="s">
        <v>172</v>
      </c>
      <c r="D27" s="3" t="s">
        <v>53</v>
      </c>
      <c r="E27" s="3" t="s">
        <v>113</v>
      </c>
      <c r="F27" s="7"/>
      <c r="G27" s="6"/>
    </row>
    <row r="28" spans="1:7" ht="36.75" customHeight="1" x14ac:dyDescent="0.15">
      <c r="A28" s="2">
        <v>21</v>
      </c>
      <c r="B28" s="5" t="s">
        <v>171</v>
      </c>
      <c r="C28" s="5" t="s">
        <v>173</v>
      </c>
      <c r="D28" s="3" t="s">
        <v>53</v>
      </c>
      <c r="E28" s="3" t="s">
        <v>113</v>
      </c>
      <c r="F28" s="7"/>
      <c r="G28" s="6"/>
    </row>
    <row r="29" spans="1:7" ht="104.25" customHeight="1" x14ac:dyDescent="0.15">
      <c r="A29" s="2">
        <v>22</v>
      </c>
      <c r="B29" s="5" t="s">
        <v>174</v>
      </c>
      <c r="C29" s="5" t="s">
        <v>175</v>
      </c>
      <c r="D29" s="3" t="s">
        <v>176</v>
      </c>
      <c r="E29" s="3" t="s">
        <v>177</v>
      </c>
      <c r="F29" s="7"/>
      <c r="G29" s="6"/>
    </row>
    <row r="30" spans="1:7" ht="36.75" customHeight="1" x14ac:dyDescent="0.15">
      <c r="A30" s="2">
        <v>23</v>
      </c>
      <c r="B30" s="5" t="s">
        <v>178</v>
      </c>
      <c r="C30" s="5" t="s">
        <v>179</v>
      </c>
      <c r="D30" s="3" t="s">
        <v>180</v>
      </c>
      <c r="E30" s="3" t="s">
        <v>113</v>
      </c>
      <c r="F30" s="7"/>
      <c r="G30" s="6"/>
    </row>
    <row r="31" spans="1:7" ht="25.5" customHeight="1" x14ac:dyDescent="0.15">
      <c r="A31" s="2">
        <v>24</v>
      </c>
      <c r="B31" s="5" t="s">
        <v>181</v>
      </c>
      <c r="C31" s="5"/>
      <c r="D31" s="3" t="s">
        <v>112</v>
      </c>
      <c r="E31" s="3" t="s">
        <v>117</v>
      </c>
      <c r="F31" s="7"/>
      <c r="G31" s="6"/>
    </row>
    <row r="32" spans="1:7" ht="48" customHeight="1" x14ac:dyDescent="0.15">
      <c r="A32" s="2">
        <v>25</v>
      </c>
      <c r="B32" s="5" t="s">
        <v>182</v>
      </c>
      <c r="C32" s="5" t="s">
        <v>183</v>
      </c>
      <c r="D32" s="3" t="s">
        <v>112</v>
      </c>
      <c r="E32" s="3" t="s">
        <v>117</v>
      </c>
      <c r="F32" s="7"/>
      <c r="G32" s="6"/>
    </row>
    <row r="33" spans="1:7" ht="48" customHeight="1" x14ac:dyDescent="0.15">
      <c r="A33" s="2">
        <v>26</v>
      </c>
      <c r="B33" s="5" t="s">
        <v>184</v>
      </c>
      <c r="C33" s="5" t="s">
        <v>185</v>
      </c>
      <c r="D33" s="3" t="s">
        <v>143</v>
      </c>
      <c r="E33" s="3" t="s">
        <v>117</v>
      </c>
      <c r="F33" s="7"/>
      <c r="G33" s="6"/>
    </row>
    <row r="34" spans="1:7" ht="36.75" customHeight="1" x14ac:dyDescent="0.15">
      <c r="A34" s="2">
        <v>27</v>
      </c>
      <c r="B34" s="5" t="s">
        <v>150</v>
      </c>
      <c r="C34" s="5" t="s">
        <v>186</v>
      </c>
      <c r="D34" s="3" t="s">
        <v>39</v>
      </c>
      <c r="E34" s="3" t="s">
        <v>146</v>
      </c>
      <c r="F34" s="7"/>
      <c r="G34" s="6"/>
    </row>
    <row r="35" spans="1:7" ht="36.75" customHeight="1" x14ac:dyDescent="0.15">
      <c r="A35" s="2">
        <v>28</v>
      </c>
      <c r="B35" s="5" t="s">
        <v>150</v>
      </c>
      <c r="C35" s="5" t="s">
        <v>187</v>
      </c>
      <c r="D35" s="3" t="s">
        <v>39</v>
      </c>
      <c r="E35" s="3" t="s">
        <v>188</v>
      </c>
      <c r="F35" s="7"/>
      <c r="G35" s="6"/>
    </row>
    <row r="36" spans="1:7" ht="18" customHeight="1" x14ac:dyDescent="0.15">
      <c r="A36" s="4"/>
      <c r="B36" s="5" t="s">
        <v>230</v>
      </c>
      <c r="C36" s="5"/>
      <c r="D36" s="5"/>
      <c r="E36" s="5"/>
      <c r="F36" s="5"/>
      <c r="G36" s="6">
        <f>SUM(G7:G35)</f>
        <v>0</v>
      </c>
    </row>
  </sheetData>
  <mergeCells count="11">
    <mergeCell ref="A1:G1"/>
    <mergeCell ref="A2:G2"/>
    <mergeCell ref="A3:G3"/>
    <mergeCell ref="F4:G4"/>
    <mergeCell ref="A4:A6"/>
    <mergeCell ref="B4:B6"/>
    <mergeCell ref="C4:C6"/>
    <mergeCell ref="D4:D6"/>
    <mergeCell ref="E4:E6"/>
    <mergeCell ref="F5:F6"/>
    <mergeCell ref="G5:G6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合计</vt:lpstr>
      <vt:lpstr>土建部分</vt:lpstr>
      <vt:lpstr>电</vt:lpstr>
      <vt:lpstr>水</vt:lpstr>
      <vt:lpstr>土建部分!Print_Area</vt:lpstr>
      <vt:lpstr>电!Print_Titles</vt:lpstr>
      <vt:lpstr>水!Print_Titles</vt:lpstr>
      <vt:lpstr>土建部分!Print_Titles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jiaxin an</cp:lastModifiedBy>
  <cp:lastPrinted>2023-12-20T10:58:00Z</cp:lastPrinted>
  <dcterms:created xsi:type="dcterms:W3CDTF">2016-12-02T08:54:00Z</dcterms:created>
  <dcterms:modified xsi:type="dcterms:W3CDTF">2024-01-19T08:25:57Z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D6037302D8E54F858E200C2CF66E223B_13</vt:lpwstr>
  </property>
</Properties>
</file>