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4"/>
  </bookViews>
  <sheets>
    <sheet name="摘要" sheetId="1" r:id="rId1"/>
    <sheet name="应急照明灯箱" sheetId="2" r:id="rId2"/>
    <sheet name="住院楼、门诊楼应急照明灯具" sheetId="3" r:id="rId3"/>
    <sheet name="教学科研楼、行政办公楼、宿舍楼" sheetId="4" r:id="rId4"/>
    <sheet name="汇总" sheetId="5" r:id="rId5"/>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7" name="ID_F6CED644D7DA4D04A3D16ACB86C1BF7B"/>
        <xdr:cNvPicPr>
          <a:picLocks noChangeAspect="1"/>
        </xdr:cNvPicPr>
      </xdr:nvPicPr>
      <xdr:blipFill>
        <a:blip r:embed="rId1"/>
        <a:stretch>
          <a:fillRect/>
        </a:stretch>
      </xdr:blipFill>
      <xdr:spPr>
        <a:xfrm>
          <a:off x="2552700" y="2857500"/>
          <a:ext cx="4438650" cy="1022350"/>
        </a:xfrm>
        <a:prstGeom prst="rect">
          <a:avLst/>
        </a:prstGeom>
        <a:noFill/>
        <a:ln w="9525">
          <a:noFill/>
        </a:ln>
      </xdr:spPr>
    </xdr:pic>
  </etc:cellImage>
  <etc:cellImage>
    <xdr:pic>
      <xdr:nvPicPr>
        <xdr:cNvPr id="2" name="ID_14A99F69A49140748B4241C9F457F760"/>
        <xdr:cNvPicPr>
          <a:picLocks noChangeAspect="1"/>
        </xdr:cNvPicPr>
      </xdr:nvPicPr>
      <xdr:blipFill>
        <a:blip r:embed="rId2"/>
        <a:stretch>
          <a:fillRect/>
        </a:stretch>
      </xdr:blipFill>
      <xdr:spPr>
        <a:xfrm>
          <a:off x="2552700" y="317500"/>
          <a:ext cx="4476750" cy="692150"/>
        </a:xfrm>
        <a:prstGeom prst="rect">
          <a:avLst/>
        </a:prstGeom>
        <a:noFill/>
        <a:ln w="9525">
          <a:noFill/>
        </a:ln>
      </xdr:spPr>
    </xdr:pic>
  </etc:cellImage>
  <etc:cellImage>
    <xdr:pic>
      <xdr:nvPicPr>
        <xdr:cNvPr id="11" name="ID_9230D84C34444EDD99A698A4B0199A30"/>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2552700" y="2222500"/>
          <a:ext cx="974725" cy="40195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1">
              <a:solidFill>
                <a:srgbClr val="FFFFFF"/>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etc:cellImage>
  <etc:cellImage>
    <xdr:pic>
      <xdr:nvPicPr>
        <xdr:cNvPr id="3" name="ID_F32AC516AA1648E89EA7627A3EB61A6C"/>
        <xdr:cNvPicPr>
          <a:picLocks noChangeAspect="1"/>
        </xdr:cNvPicPr>
      </xdr:nvPicPr>
      <xdr:blipFill>
        <a:blip r:embed="rId4"/>
        <a:stretch>
          <a:fillRect/>
        </a:stretch>
      </xdr:blipFill>
      <xdr:spPr>
        <a:xfrm>
          <a:off x="2552700" y="635000"/>
          <a:ext cx="4832350" cy="660400"/>
        </a:xfrm>
        <a:prstGeom prst="rect">
          <a:avLst/>
        </a:prstGeom>
        <a:noFill/>
        <a:ln w="9525">
          <a:noFill/>
        </a:ln>
      </xdr:spPr>
    </xdr:pic>
  </etc:cellImage>
  <etc:cellImage>
    <xdr:pic>
      <xdr:nvPicPr>
        <xdr:cNvPr id="4" name="ID_FA0E35933CA6430F80278CF898A8D850"/>
        <xdr:cNvPicPr>
          <a:picLocks noChangeAspect="1"/>
        </xdr:cNvPicPr>
      </xdr:nvPicPr>
      <xdr:blipFill>
        <a:blip r:embed="rId5"/>
        <a:stretch>
          <a:fillRect/>
        </a:stretch>
      </xdr:blipFill>
      <xdr:spPr>
        <a:xfrm>
          <a:off x="2552700" y="952500"/>
          <a:ext cx="3257550" cy="742950"/>
        </a:xfrm>
        <a:prstGeom prst="rect">
          <a:avLst/>
        </a:prstGeom>
        <a:noFill/>
        <a:ln w="9525">
          <a:noFill/>
        </a:ln>
      </xdr:spPr>
    </xdr:pic>
  </etc:cellImage>
  <etc:cellImage>
    <xdr:pic>
      <xdr:nvPicPr>
        <xdr:cNvPr id="10" name="ID_BF30E28BA0B340598079EAD67F8D2F09"/>
        <xdr:cNvPicPr>
          <a:picLocks noChangeAspect="1" noChangeArrowheads="1"/>
        </xdr:cNvPicPr>
      </xdr:nvPicPr>
      <xdr:blipFill>
        <a:blip r:embed="rId6" cstate="print">
          <a:extLst>
            <a:ext uri="{28A0092B-C50C-407E-A947-70E740481C1C}">
              <a14:useLocalDpi xmlns:a14="http://schemas.microsoft.com/office/drawing/2010/main" val="0"/>
            </a:ext>
          </a:extLst>
        </a:blip>
        <a:srcRect/>
        <a:stretch>
          <a:fillRect/>
        </a:stretch>
      </xdr:blipFill>
      <xdr:spPr>
        <a:xfrm>
          <a:off x="2552700" y="2540000"/>
          <a:ext cx="650875" cy="3651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1">
              <a:solidFill>
                <a:srgbClr val="FFFFFF"/>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etc:cellImage>
  <etc:cellImage>
    <xdr:pic>
      <xdr:nvPicPr>
        <xdr:cNvPr id="12" name="ID_FE87F027587A46639AA8C3C07CDE7BF3"/>
        <xdr:cNvPicPr>
          <a:picLocks noChangeAspect="1" noChangeArrowheads="1"/>
        </xdr:cNvPicPr>
      </xdr:nvPicPr>
      <xdr:blipFill>
        <a:blip r:embed="rId7" cstate="print">
          <a:extLst>
            <a:ext uri="{28A0092B-C50C-407E-A947-70E740481C1C}">
              <a14:useLocalDpi xmlns:a14="http://schemas.microsoft.com/office/drawing/2010/main" val="0"/>
            </a:ext>
          </a:extLst>
        </a:blip>
        <a:srcRect/>
        <a:stretch>
          <a:fillRect/>
        </a:stretch>
      </xdr:blipFill>
      <xdr:spPr>
        <a:xfrm rot="5400000">
          <a:off x="3124200" y="1835150"/>
          <a:ext cx="372745" cy="61531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1">
              <a:solidFill>
                <a:srgbClr val="FFFFFF"/>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etc:cellImage>
  <etc:cellImage>
    <xdr:pic>
      <xdr:nvPicPr>
        <xdr:cNvPr id="5" name="ID_983A115F25F84F2689C4F2637004CACA"/>
        <xdr:cNvPicPr>
          <a:picLocks noChangeAspect="1"/>
        </xdr:cNvPicPr>
      </xdr:nvPicPr>
      <xdr:blipFill>
        <a:blip r:embed="rId8"/>
        <a:stretch>
          <a:fillRect/>
        </a:stretch>
      </xdr:blipFill>
      <xdr:spPr>
        <a:xfrm>
          <a:off x="2552700" y="1270000"/>
          <a:ext cx="4743450" cy="831850"/>
        </a:xfrm>
        <a:prstGeom prst="rect">
          <a:avLst/>
        </a:prstGeom>
        <a:noFill/>
        <a:ln w="9525">
          <a:noFill/>
        </a:ln>
      </xdr:spPr>
    </xdr:pic>
  </etc:cellImage>
  <etc:cellImage>
    <xdr:pic>
      <xdr:nvPicPr>
        <xdr:cNvPr id="8" name="ID_21FF85CE4C834A139AA30664BE088322"/>
        <xdr:cNvPicPr>
          <a:picLocks noChangeAspect="1"/>
        </xdr:cNvPicPr>
      </xdr:nvPicPr>
      <xdr:blipFill>
        <a:blip r:embed="rId9"/>
        <a:stretch>
          <a:fillRect/>
        </a:stretch>
      </xdr:blipFill>
      <xdr:spPr>
        <a:xfrm>
          <a:off x="2552700" y="3175000"/>
          <a:ext cx="4216400" cy="774700"/>
        </a:xfrm>
        <a:prstGeom prst="rect">
          <a:avLst/>
        </a:prstGeom>
        <a:noFill/>
        <a:ln w="9525">
          <a:noFill/>
        </a:ln>
      </xdr:spPr>
    </xdr:pic>
  </etc:cellImage>
  <etc:cellImage>
    <xdr:pic>
      <xdr:nvPicPr>
        <xdr:cNvPr id="9" name="ID_B6CA916691B146CBA45464DE6CFB1779"/>
        <xdr:cNvPicPr>
          <a:picLocks noChangeAspect="1"/>
        </xdr:cNvPicPr>
      </xdr:nvPicPr>
      <xdr:blipFill>
        <a:blip r:embed="rId10"/>
        <a:stretch>
          <a:fillRect/>
        </a:stretch>
      </xdr:blipFill>
      <xdr:spPr>
        <a:xfrm>
          <a:off x="2552700" y="3492500"/>
          <a:ext cx="4095750" cy="882650"/>
        </a:xfrm>
        <a:prstGeom prst="rect">
          <a:avLst/>
        </a:prstGeom>
        <a:noFill/>
        <a:ln w="9525">
          <a:noFill/>
        </a:ln>
      </xdr:spPr>
    </xdr:pic>
  </etc:cellImage>
  <etc:cellImage>
    <xdr:pic>
      <xdr:nvPicPr>
        <xdr:cNvPr id="13" name="ID_72C64A3B5FF940E3AFC8BB2C9B811AAD"/>
        <xdr:cNvPicPr>
          <a:picLocks noChangeAspect="1"/>
        </xdr:cNvPicPr>
      </xdr:nvPicPr>
      <xdr:blipFill>
        <a:blip r:embed="rId11"/>
        <a:stretch>
          <a:fillRect/>
        </a:stretch>
      </xdr:blipFill>
      <xdr:spPr>
        <a:xfrm>
          <a:off x="2552700" y="3810000"/>
          <a:ext cx="5353050" cy="768350"/>
        </a:xfrm>
        <a:prstGeom prst="rect">
          <a:avLst/>
        </a:prstGeom>
        <a:noFill/>
        <a:ln w="9525">
          <a:noFill/>
        </a:ln>
      </xdr:spPr>
    </xdr:pic>
  </etc:cellImage>
  <etc:cellImage>
    <xdr:pic>
      <xdr:nvPicPr>
        <xdr:cNvPr id="6" name="ID_ECFE67E904A447CEA4BF8A0A6074876C"/>
        <xdr:cNvPicPr>
          <a:picLocks noChangeAspect="1"/>
        </xdr:cNvPicPr>
      </xdr:nvPicPr>
      <xdr:blipFill>
        <a:blip r:embed="rId12"/>
        <a:stretch>
          <a:fillRect/>
        </a:stretch>
      </xdr:blipFill>
      <xdr:spPr>
        <a:xfrm>
          <a:off x="2552700" y="4127500"/>
          <a:ext cx="4032250" cy="425450"/>
        </a:xfrm>
        <a:prstGeom prst="rect">
          <a:avLst/>
        </a:prstGeom>
        <a:noFill/>
        <a:ln w="9525">
          <a:noFill/>
        </a:ln>
      </xdr:spPr>
    </xdr:pic>
  </etc:cellImage>
</etc:cellImages>
</file>

<file path=xl/sharedStrings.xml><?xml version="1.0" encoding="utf-8"?>
<sst xmlns="http://schemas.openxmlformats.org/spreadsheetml/2006/main" count="578" uniqueCount="151">
  <si>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</si>
  <si>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</si>
  <si>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</si>
  <si>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</si>
  <si>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合同工期：预计到2023年12月份</t>
  </si>
  <si>
    <t>材料名称：应急照明系统灯箱、灯具材料采购</t>
  </si>
  <si>
    <t>材料预计进场时间：预计2023年7月上旬开始进场</t>
  </si>
  <si>
    <t>付款方式：无预付款，参与竞价方供货到现场，经监理验收及试验完成，鉴证合格的，本月供货完成后下月支付至本月货款的70%，所有供货完成并办理结算手续后支付到结算价的80%（所有款项的支付均在竞价发起方收到建设单位相应款项后支付给参与竞价方，参与竞价方需承诺：在建设单位未按照合同约定向竞价发起方支付工程款时，参与竞价方不得以此为理由索要货款或延迟供货。），整体工程竣工验收合格后支付至货款的97%，剩余3%质保金，质保2年，质保期满后无息支付，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</si>
  <si>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4.本表中的报价包含材料费、制作费、运输费、装卸车费、试验费、管理费、利润、税金、各种涨价风险等送货到现场的费用。
5.供货期间，材料价格为固定单价，不予调整。
6.供货合同签订时间较长，所以，参与竞价方必须接受先供货满足现场施工的条件，并保证不因合同签订滞后及付款慢而影响供货。
7.工程完工，所供货物如有剩余，在不影响二次销售的情况下，供货单位必须无条件退货。
8.根据现场实际情况需要的灯具吊链、配件必须免费提供。</t>
  </si>
  <si>
    <t>智能应急照明系统品牌要求：
  安徽层峰、浙江台谊、杭州并坚及同档次品牌；报价时在备注内予以标明所报品牌。
技术要求：详见附件</t>
  </si>
  <si>
    <t>应急照明灯箱清单</t>
  </si>
  <si>
    <t>序号</t>
  </si>
  <si>
    <t>楼层</t>
  </si>
  <si>
    <t>楼座划分</t>
  </si>
  <si>
    <t>配电箱编号</t>
  </si>
  <si>
    <t>单位</t>
  </si>
  <si>
    <t>数量</t>
  </si>
  <si>
    <t>尺寸</t>
  </si>
  <si>
    <t>安装方式</t>
  </si>
  <si>
    <t>箱型</t>
  </si>
  <si>
    <t>除税单价</t>
  </si>
  <si>
    <t>税率</t>
  </si>
  <si>
    <t>含税单价</t>
  </si>
  <si>
    <t>含税合价</t>
  </si>
  <si>
    <t>备注</t>
  </si>
  <si>
    <t>B3</t>
  </si>
  <si>
    <t>门诊楼</t>
  </si>
  <si>
    <t>R3-B3-ALEE1</t>
  </si>
  <si>
    <t>台</t>
  </si>
  <si>
    <t>600X800X200</t>
  </si>
  <si>
    <t>明装</t>
  </si>
  <si>
    <t>终端箱 JT-D A型</t>
  </si>
  <si>
    <t>R2-B3-ALEE2</t>
  </si>
  <si>
    <t>R2-B3-ALEE1</t>
  </si>
  <si>
    <t>住院楼</t>
  </si>
  <si>
    <t>R1-ALEEB3-4</t>
  </si>
  <si>
    <t>R1-ALEEB3-3</t>
  </si>
  <si>
    <t>R1-ALEEB3-2</t>
  </si>
  <si>
    <t>R1-ALEEB3-1</t>
  </si>
  <si>
    <t>B3-ALEE5-2</t>
  </si>
  <si>
    <t>B3-ALEE5-1</t>
  </si>
  <si>
    <t>B2</t>
  </si>
  <si>
    <t>B2-ALEE-LJ</t>
  </si>
  <si>
    <t>B2-ALEE8</t>
  </si>
  <si>
    <t>B2-ALEE4</t>
  </si>
  <si>
    <t>B2-ALEE10</t>
  </si>
  <si>
    <t>B2-ALEE(B-6)</t>
  </si>
  <si>
    <t>B2-ALEE(B-5)</t>
  </si>
  <si>
    <t>B2-ALEE(B-4)</t>
  </si>
  <si>
    <t>B2-ALEE(B-3)</t>
  </si>
  <si>
    <t>B2-ALEE(B-2)-2</t>
  </si>
  <si>
    <t>B2-ALEE(B-2)-1</t>
  </si>
  <si>
    <t>B1</t>
  </si>
  <si>
    <t>B1-ALEEmt</t>
  </si>
  <si>
    <t>B1-ALEE-LY</t>
  </si>
  <si>
    <t>B1-ALEEhc</t>
  </si>
  <si>
    <t>B1-ALEEglf</t>
  </si>
  <si>
    <t>B1-ALEEcf</t>
  </si>
  <si>
    <t>B1-ALEE8</t>
  </si>
  <si>
    <t>B1-ALEE5-2</t>
  </si>
  <si>
    <t>B1-ALEE5-1</t>
  </si>
  <si>
    <t>B1-ALEE4</t>
  </si>
  <si>
    <t>B1-ALEE10</t>
  </si>
  <si>
    <t>B1-ALEE(B-6)-2</t>
  </si>
  <si>
    <t>B1-ALEE(B-6)-1</t>
  </si>
  <si>
    <t>B1-ALEE(B-5)</t>
  </si>
  <si>
    <t>B1-ALEE(B-4)-2</t>
  </si>
  <si>
    <t>B1-ALEE(B-4)-1</t>
  </si>
  <si>
    <t>B1-ALEE(B-3)</t>
  </si>
  <si>
    <t>B1-ALEE(B-2)</t>
  </si>
  <si>
    <t>8</t>
  </si>
  <si>
    <t>+8-ALEE4</t>
  </si>
  <si>
    <t>5</t>
  </si>
  <si>
    <t>+5-ALEE4</t>
  </si>
  <si>
    <t>4</t>
  </si>
  <si>
    <t>+4-ALEE8</t>
  </si>
  <si>
    <t>3</t>
  </si>
  <si>
    <t>+3-ALEE9</t>
  </si>
  <si>
    <t>+3-ALEE8</t>
  </si>
  <si>
    <t>+3-ALEE7</t>
  </si>
  <si>
    <t>+3-ALEE6</t>
  </si>
  <si>
    <t>+3-ALEE10</t>
  </si>
  <si>
    <t>2</t>
  </si>
  <si>
    <t>+2-ALEE8</t>
  </si>
  <si>
    <t>+2-ALEE5</t>
  </si>
  <si>
    <t>+2-ALEE4</t>
  </si>
  <si>
    <t>1</t>
  </si>
  <si>
    <t>+1-ALEE9</t>
  </si>
  <si>
    <t>+1-ALEE7</t>
  </si>
  <si>
    <t>+1-ALEE6</t>
  </si>
  <si>
    <t>+1-ALEE10</t>
  </si>
  <si>
    <t>教学科研楼、行政办公楼、宿舍楼</t>
  </si>
  <si>
    <t>B2-ALEEcgky</t>
  </si>
  <si>
    <t>B1-ALEEbzyf</t>
  </si>
  <si>
    <t>B1-ALEEbgt</t>
  </si>
  <si>
    <t>B1-ALEE(B-1)</t>
  </si>
  <si>
    <t>B1-ALEE3</t>
  </si>
  <si>
    <t>B1-ALEE2</t>
  </si>
  <si>
    <t>B1-ALEE1</t>
  </si>
  <si>
    <t>+1-ALEE1</t>
  </si>
  <si>
    <t>+2-ALEE2</t>
  </si>
  <si>
    <t>+1-ALEE3</t>
  </si>
  <si>
    <t>+4-ALEE2</t>
  </si>
  <si>
    <t>+2-ALEE3</t>
  </si>
  <si>
    <t>6</t>
  </si>
  <si>
    <t>+6-ALEE2</t>
  </si>
  <si>
    <t>+5-ALEE3</t>
  </si>
  <si>
    <t>7</t>
  </si>
  <si>
    <t>+7-ALEE3</t>
  </si>
  <si>
    <t>应急照明集中控制器</t>
  </si>
  <si>
    <t>主机 JT-C型</t>
  </si>
  <si>
    <t>合计</t>
  </si>
  <si>
    <t>住院楼、门诊楼应急照明灯具清单</t>
  </si>
  <si>
    <t>名称</t>
  </si>
  <si>
    <t>总计</t>
  </si>
  <si>
    <t>图例</t>
  </si>
  <si>
    <t>LED应急照明灯5W</t>
  </si>
  <si>
    <t>个</t>
  </si>
  <si>
    <t>LED应急疏散灯(壁装)5W</t>
  </si>
  <si>
    <t>安全出口</t>
  </si>
  <si>
    <t>避难间入口标志灯R0</t>
  </si>
  <si>
    <t>避难间入口标志灯RI</t>
  </si>
  <si>
    <t>出口指示/禁止入内标志灯</t>
  </si>
  <si>
    <t>火灾误入标志灯</t>
  </si>
  <si>
    <t>楼层指示灯</t>
  </si>
  <si>
    <t>疏散指示双向</t>
  </si>
  <si>
    <t>疏散指示右</t>
  </si>
  <si>
    <t>疏散指示左</t>
  </si>
  <si>
    <t>双面单向标志灯</t>
  </si>
  <si>
    <t>双面方向标志灯（向前向后）</t>
  </si>
  <si>
    <t>教学科研楼、行政办公楼、宿舍楼应急照明灯具</t>
  </si>
  <si>
    <t>规格</t>
  </si>
  <si>
    <t>E-安全出口-壁装</t>
  </si>
  <si>
    <t>E-安全出口-吊装</t>
  </si>
  <si>
    <t>E/N出口指示/禁止入内</t>
  </si>
  <si>
    <t>S-安全出口标志灯-壁挂</t>
  </si>
  <si>
    <t>S-安全出口标志灯-吊装</t>
  </si>
  <si>
    <t>层显</t>
  </si>
  <si>
    <t>壁挂</t>
  </si>
  <si>
    <t>吊装</t>
  </si>
  <si>
    <t>火灾勿入</t>
  </si>
  <si>
    <t>疏散指示</t>
  </si>
  <si>
    <t>吊装双面</t>
  </si>
  <si>
    <t>应急照明</t>
  </si>
  <si>
    <t>壁挂-5W</t>
  </si>
  <si>
    <t>吸顶-5W</t>
  </si>
  <si>
    <t>应急照明系统清单汇总表</t>
  </si>
  <si>
    <t>综合合价</t>
  </si>
  <si>
    <t>应急照明灯箱</t>
  </si>
  <si>
    <t>元</t>
  </si>
  <si>
    <t>住院楼、门诊楼应急照明灯具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</si>
</sst>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b/>
      <sz val="18"/>
      <color theme="1"/>
      <name val="宋体"/>
      <charset val="134"/>
      <scheme val="minor"/>
    </font>
    <font>
      <sz val="16"/>
      <color theme="1"/>
      <name val="宋体"/>
      <charset val="134"/>
      <scheme val="minor"/>
    </font>
    <font>
      <b/>
      <sz val="12"/>
      <color theme="1"/>
      <name val="仿宋"/>
      <charset val="134"/>
    </font>
    <font>
      <sz val="11"/>
      <color theme="1"/>
      <name val="仿宋"/>
      <charset val="134"/>
    </font>
    <font>
      <sz val="12"/>
      <name val="仿宋"/>
      <charset val="134"/>
    </font>
    <font>
      <b/>
      <sz val="11"/>
      <color theme="1"/>
      <name val="宋体"/>
      <charset val="134"/>
      <scheme val="minor"/>
    </font>
    <font>
      <b/>
      <sz val="16"/>
      <color theme="1"/>
      <name val="宋体"/>
      <charset val="134"/>
      <scheme val="minor"/>
    </font>
    <font>
      <sz val="11"/>
      <color theme="1"/>
      <name val="黑体"/>
      <charset val="134"/>
    </font>
    <font>
      <b/>
      <sz val="12"/>
      <color theme="1"/>
      <name val="宋体"/>
      <charset val="134"/>
      <scheme val="minor"/>
    </font>
    <font>
      <sz val="11"/>
      <color rgb="FFFF0000"/>
      <name val="宋体"/>
      <charset val="134"/>
      <scheme val="minor"/>
    </font>
    <font>
      <sz val="11"/>
      <color rgb="FF000000"/>
      <name val="宋体"/>
      <charset val="134"/>
    </font>
    <font>
      <b/>
      <sz val="11"/>
      <color rgb="FF000000"/>
      <name val="宋体"/>
      <charset val="134"/>
    </font>
    <font>
      <b/>
      <sz val="11"/>
      <color rgb="FFFF0000"/>
      <name val="宋体"/>
      <charset val="134"/>
    </font>
    <font>
      <b/>
      <sz val="11"/>
      <name val="宋体"/>
      <charset val="134"/>
    </font>
    <font>
      <b/>
      <sz val="14"/>
      <color rgb="FF000000"/>
      <name val="宋体"/>
      <charset val="134"/>
    </font>
    <font>
      <b/>
      <sz val="11"/>
      <color rgb="FF000000"/>
      <name val="黑体"/>
      <charset val="134"/>
    </font>
    <font>
      <sz val="11"/>
      <color rgb="FF000000"/>
      <name val="黑体"/>
      <charset val="134"/>
    </font>
    <font>
      <sz val="11"/>
      <name val="宋体"/>
      <charset val="134"/>
    </font>
    <font>
      <b/>
      <sz val="11"/>
      <name val="黑体"/>
      <charset val="134"/>
    </font>
    <font>
      <sz val="11"/>
      <color rgb="FFFF0000"/>
      <name val="宋体"/>
      <charset val="134"/>
    </font>
    <font>
      <b/>
      <sz val="14"/>
      <name val="宋体"/>
      <charset val="134"/>
    </font>
    <font>
      <b/>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8" borderId="14"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26" fillId="10" borderId="0" applyNumberFormat="0" applyBorder="0" applyAlignment="0" applyProtection="0">
      <alignment vertical="center"/>
    </xf>
    <xf numFmtId="0" fontId="29" fillId="0" borderId="16" applyNumberFormat="0" applyFill="0" applyAlignment="0" applyProtection="0">
      <alignment vertical="center"/>
    </xf>
    <xf numFmtId="0" fontId="26" fillId="11" borderId="0" applyNumberFormat="0" applyBorder="0" applyAlignment="0" applyProtection="0">
      <alignment vertical="center"/>
    </xf>
    <xf numFmtId="0" fontId="35" fillId="12" borderId="17" applyNumberFormat="0" applyAlignment="0" applyProtection="0">
      <alignment vertical="center"/>
    </xf>
    <xf numFmtId="0" fontId="36" fillId="12" borderId="13" applyNumberFormat="0" applyAlignment="0" applyProtection="0">
      <alignment vertical="center"/>
    </xf>
    <xf numFmtId="0" fontId="37" fillId="13" borderId="18"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cellStyleXfs>
  <cellXfs count="65">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9"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applyAlignment="1"/>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Fill="1" applyBorder="1" applyAlignment="1"/>
    <xf numFmtId="0" fontId="10" fillId="0" borderId="1" xfId="0" applyFont="1" applyFill="1" applyBorder="1" applyAlignment="1">
      <alignment horizontal="center" vertical="center"/>
    </xf>
    <xf numFmtId="0" fontId="11" fillId="0" borderId="0" xfId="0" applyFont="1" applyFill="1" applyAlignment="1">
      <alignment horizontal="center"/>
    </xf>
    <xf numFmtId="0" fontId="12" fillId="0" borderId="0" xfId="0" applyFont="1" applyFill="1" applyAlignment="1">
      <alignment horizontal="center"/>
    </xf>
    <xf numFmtId="0" fontId="11" fillId="0" borderId="0" xfId="0" applyFont="1" applyFill="1" applyAlignment="1">
      <alignment horizontal="center" vertical="center"/>
    </xf>
    <xf numFmtId="49" fontId="11" fillId="0" borderId="0" xfId="0" applyNumberFormat="1" applyFont="1" applyFill="1" applyAlignment="1">
      <alignment horizontal="center" vertical="center"/>
    </xf>
    <xf numFmtId="0" fontId="11" fillId="0" borderId="0" xfId="0" applyFont="1" applyFill="1" applyAlignment="1">
      <alignment horizontal="center" vertical="center" wrapText="1"/>
    </xf>
    <xf numFmtId="0" fontId="13" fillId="0" borderId="0" xfId="0" applyFont="1" applyFill="1" applyAlignment="1">
      <alignment horizontal="center" wrapText="1"/>
    </xf>
    <xf numFmtId="0" fontId="14" fillId="0" borderId="0" xfId="0" applyFont="1" applyFill="1" applyAlignment="1">
      <alignment horizontal="center" wrapText="1"/>
    </xf>
    <xf numFmtId="0" fontId="15" fillId="0" borderId="0" xfId="0" applyFont="1" applyFill="1" applyAlignment="1">
      <alignment horizontal="center" vertical="center"/>
    </xf>
    <xf numFmtId="0" fontId="16"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wrapText="1"/>
    </xf>
    <xf numFmtId="0" fontId="17"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4" fillId="0" borderId="1" xfId="0" applyFont="1" applyFill="1" applyBorder="1" applyAlignment="1">
      <alignment horizontal="center" wrapText="1"/>
    </xf>
    <xf numFmtId="0" fontId="21" fillId="0" borderId="0" xfId="0" applyFont="1" applyFill="1" applyAlignment="1">
      <alignment vertical="center"/>
    </xf>
    <xf numFmtId="0" fontId="22" fillId="0" borderId="0" xfId="0" applyFont="1" applyFill="1" applyBorder="1" applyAlignment="1">
      <alignment horizontal="center" vertical="center"/>
    </xf>
    <xf numFmtId="0" fontId="21" fillId="0" borderId="4" xfId="0" applyFont="1" applyFill="1" applyBorder="1" applyAlignment="1">
      <alignment horizontal="left" vertical="center"/>
    </xf>
    <xf numFmtId="0" fontId="21" fillId="0" borderId="5"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E2EF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emf"/><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emf"/><Relationship Id="rId2" Type="http://schemas.openxmlformats.org/officeDocument/2006/relationships/image" Target="media/image2.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www.wps.cn/officeDocument/2020/cellImage" Target="cellimages.xml"/><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10"/>
  <sheetViews>
    <sheetView workbookViewId="0">
      <selection activeCell="A1" sqref="$A1:$XFD1048576"/>
    </sheetView>
  </sheetViews>
  <sheetFormatPr defaultColWidth="8.88888888888889" defaultRowHeight="14.4"/>
  <cols>
    <col min="1" max="1" width="1.22222222222222" style="1" customWidth="1"/>
    <col min="2" max="14" width="8.88888888888889" style="1"/>
    <col min="15" max="15" width="1.22222222222222" style="1" customWidth="1"/>
    <col min="16" max="16384" width="8.88888888888889" style="1"/>
  </cols>
  <sheetData>
    <row r="1" s="1" customFormat="1" ht="22.95" spans="2:14">
      <c r="B1" s="52" t="s">
        <v>0</v>
      </c>
      <c r="C1" s="52"/>
      <c r="D1" s="52"/>
      <c r="E1" s="52"/>
      <c r="F1" s="52"/>
      <c r="G1" s="52"/>
      <c r="H1" s="52"/>
      <c r="I1" s="52"/>
      <c r="J1" s="52"/>
      <c r="K1" s="52"/>
      <c r="L1" s="52"/>
      <c r="M1" s="52"/>
      <c r="N1" s="61"/>
    </row>
    <row r="2" s="1" customFormat="1" ht="30" customHeight="1" spans="2:14">
      <c r="B2" s="53" t="s">
        <v>1</v>
      </c>
      <c r="C2" s="54"/>
      <c r="D2" s="54"/>
      <c r="E2" s="54"/>
      <c r="F2" s="54"/>
      <c r="G2" s="54"/>
      <c r="H2" s="54"/>
      <c r="I2" s="54"/>
      <c r="J2" s="54"/>
      <c r="K2" s="54"/>
      <c r="L2" s="54"/>
      <c r="M2" s="54"/>
      <c r="N2" s="62"/>
    </row>
    <row r="3" s="1" customFormat="1" ht="30" customHeight="1" spans="2:14">
      <c r="B3" s="55" t="s">
        <v>2</v>
      </c>
      <c r="C3" s="56"/>
      <c r="D3" s="56"/>
      <c r="E3" s="56"/>
      <c r="F3" s="56"/>
      <c r="G3" s="56"/>
      <c r="H3" s="56"/>
      <c r="I3" s="56"/>
      <c r="J3" s="56"/>
      <c r="K3" s="56"/>
      <c r="L3" s="56"/>
      <c r="M3" s="56"/>
      <c r="N3" s="63"/>
    </row>
    <row r="4" s="1" customFormat="1" ht="30" customHeight="1" spans="2:14">
      <c r="B4" s="55" t="s">
        <v>3</v>
      </c>
      <c r="C4" s="56"/>
      <c r="D4" s="56"/>
      <c r="E4" s="56"/>
      <c r="F4" s="56"/>
      <c r="G4" s="56"/>
      <c r="H4" s="56"/>
      <c r="I4" s="56"/>
      <c r="J4" s="56"/>
      <c r="K4" s="56"/>
      <c r="L4" s="56"/>
      <c r="M4" s="56"/>
      <c r="N4" s="63"/>
    </row>
    <row r="5" s="1" customFormat="1" ht="30" customHeight="1" spans="2:14">
      <c r="B5" s="55" t="s">
        <v>4</v>
      </c>
      <c r="C5" s="56"/>
      <c r="D5" s="56"/>
      <c r="E5" s="56"/>
      <c r="F5" s="56"/>
      <c r="G5" s="56"/>
      <c r="H5" s="56"/>
      <c r="I5" s="56"/>
      <c r="J5" s="56"/>
      <c r="K5" s="56"/>
      <c r="L5" s="56"/>
      <c r="M5" s="56"/>
      <c r="N5" s="63"/>
    </row>
    <row r="6" s="1" customFormat="1" ht="30" customHeight="1" spans="2:14">
      <c r="B6" s="55" t="s">
        <v>5</v>
      </c>
      <c r="C6" s="56"/>
      <c r="D6" s="56"/>
      <c r="E6" s="56"/>
      <c r="F6" s="56"/>
      <c r="G6" s="56"/>
      <c r="H6" s="56"/>
      <c r="I6" s="56"/>
      <c r="J6" s="56"/>
      <c r="K6" s="56"/>
      <c r="L6" s="56"/>
      <c r="M6" s="56"/>
      <c r="N6" s="63"/>
    </row>
    <row r="7" s="1" customFormat="1" ht="30" customHeight="1" spans="2:14">
      <c r="B7" s="55" t="s">
        <v>6</v>
      </c>
      <c r="C7" s="56"/>
      <c r="D7" s="56"/>
      <c r="E7" s="56"/>
      <c r="F7" s="56"/>
      <c r="G7" s="56"/>
      <c r="H7" s="56"/>
      <c r="I7" s="56"/>
      <c r="J7" s="56"/>
      <c r="K7" s="56"/>
      <c r="L7" s="56"/>
      <c r="M7" s="56"/>
      <c r="N7" s="63"/>
    </row>
    <row r="8" s="1" customFormat="1" ht="127" customHeight="1" spans="2:14">
      <c r="B8" s="57" t="s">
        <v>7</v>
      </c>
      <c r="C8" s="58"/>
      <c r="D8" s="58"/>
      <c r="E8" s="58"/>
      <c r="F8" s="58"/>
      <c r="G8" s="58"/>
      <c r="H8" s="58"/>
      <c r="I8" s="58"/>
      <c r="J8" s="58"/>
      <c r="K8" s="58"/>
      <c r="L8" s="58"/>
      <c r="M8" s="58"/>
      <c r="N8" s="63"/>
    </row>
    <row r="9" s="1" customFormat="1" ht="242" customHeight="1" spans="2:14">
      <c r="B9" s="57" t="s">
        <v>8</v>
      </c>
      <c r="C9" s="58"/>
      <c r="D9" s="58"/>
      <c r="E9" s="58"/>
      <c r="F9" s="58"/>
      <c r="G9" s="58"/>
      <c r="H9" s="58"/>
      <c r="I9" s="58"/>
      <c r="J9" s="58"/>
      <c r="K9" s="58"/>
      <c r="L9" s="58"/>
      <c r="M9" s="58"/>
      <c r="N9" s="63"/>
    </row>
    <row r="10" s="51" customFormat="1" ht="61" customHeight="1" spans="2:14">
      <c r="B10" s="59" t="s">
        <v>9</v>
      </c>
      <c r="C10" s="60"/>
      <c r="D10" s="60"/>
      <c r="E10" s="60"/>
      <c r="F10" s="60"/>
      <c r="G10" s="60"/>
      <c r="H10" s="60"/>
      <c r="I10" s="60"/>
      <c r="J10" s="60"/>
      <c r="K10" s="60"/>
      <c r="L10" s="60"/>
      <c r="M10" s="60"/>
      <c r="N10" s="64"/>
    </row>
  </sheetData>
  <mergeCells count="10">
    <mergeCell ref="B1:N1"/>
    <mergeCell ref="B2:N2"/>
    <mergeCell ref="B3:N3"/>
    <mergeCell ref="B4:N4"/>
    <mergeCell ref="B5:N5"/>
    <mergeCell ref="B6:N6"/>
    <mergeCell ref="B7:N7"/>
    <mergeCell ref="B8:N8"/>
    <mergeCell ref="B9:N9"/>
    <mergeCell ref="B10:N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
  <sheetViews>
    <sheetView topLeftCell="A66" workbookViewId="0">
      <selection activeCell="M3" sqref="M3"/>
    </sheetView>
  </sheetViews>
  <sheetFormatPr defaultColWidth="9.81481481481481" defaultRowHeight="30" customHeight="1"/>
  <cols>
    <col min="1" max="1" width="6.09259259259259" style="23" customWidth="1"/>
    <col min="2" max="2" width="6" style="24" customWidth="1"/>
    <col min="3" max="3" width="17.0092592592593" style="25" customWidth="1"/>
    <col min="4" max="4" width="17.4537037037037" style="24" customWidth="1"/>
    <col min="5" max="5" width="5.73148148148148" style="24" customWidth="1"/>
    <col min="6" max="6" width="6.09259259259259" style="23" customWidth="1"/>
    <col min="7" max="7" width="15.9074074074074" style="23" customWidth="1"/>
    <col min="8" max="8" width="10.4537037037037" style="23" customWidth="1"/>
    <col min="9" max="10" width="18.712962962963" style="23" customWidth="1"/>
    <col min="11" max="11" width="11.3611111111111" style="26" customWidth="1"/>
    <col min="12" max="13" width="18.6388888888889" style="27" customWidth="1"/>
    <col min="14" max="14" width="18.6388888888889" style="26" customWidth="1"/>
    <col min="15" max="16384" width="9.81481481481481" style="21"/>
  </cols>
  <sheetData>
    <row r="1" s="21" customFormat="1" customHeight="1" spans="1:14">
      <c r="A1" s="28" t="s">
        <v>10</v>
      </c>
      <c r="B1" s="28"/>
      <c r="C1" s="28"/>
      <c r="D1" s="28"/>
      <c r="E1" s="28"/>
      <c r="F1" s="28"/>
      <c r="G1" s="28"/>
      <c r="H1" s="28"/>
      <c r="I1" s="28"/>
      <c r="J1" s="28"/>
      <c r="K1" s="28"/>
      <c r="L1" s="28"/>
      <c r="M1" s="28"/>
      <c r="N1" s="28"/>
    </row>
    <row r="2" s="22" customFormat="1" customHeight="1" spans="1:14">
      <c r="A2" s="29" t="s">
        <v>11</v>
      </c>
      <c r="B2" s="30" t="s">
        <v>12</v>
      </c>
      <c r="C2" s="31" t="s">
        <v>13</v>
      </c>
      <c r="D2" s="30" t="s">
        <v>14</v>
      </c>
      <c r="E2" s="30" t="s">
        <v>15</v>
      </c>
      <c r="F2" s="29" t="s">
        <v>16</v>
      </c>
      <c r="G2" s="29" t="s">
        <v>17</v>
      </c>
      <c r="H2" s="29" t="s">
        <v>18</v>
      </c>
      <c r="I2" s="29" t="s">
        <v>19</v>
      </c>
      <c r="J2" s="29" t="s">
        <v>20</v>
      </c>
      <c r="K2" s="39" t="s">
        <v>21</v>
      </c>
      <c r="L2" s="39" t="s">
        <v>22</v>
      </c>
      <c r="M2" s="39" t="s">
        <v>23</v>
      </c>
      <c r="N2" s="39" t="s">
        <v>24</v>
      </c>
    </row>
    <row r="3" s="21" customFormat="1" ht="55" customHeight="1" spans="1:14">
      <c r="A3" s="32">
        <v>1</v>
      </c>
      <c r="B3" s="33" t="s">
        <v>25</v>
      </c>
      <c r="C3" s="34" t="s">
        <v>26</v>
      </c>
      <c r="D3" s="33" t="s">
        <v>27</v>
      </c>
      <c r="E3" s="33" t="s">
        <v>28</v>
      </c>
      <c r="F3" s="35">
        <v>1</v>
      </c>
      <c r="G3" s="35" t="s">
        <v>29</v>
      </c>
      <c r="H3" s="35" t="s">
        <v>30</v>
      </c>
      <c r="I3" s="35" t="s">
        <v>31</v>
      </c>
      <c r="J3" s="35">
        <f t="shared" ref="J3:J66" si="0">L3/(1+K3)</f>
        <v>0</v>
      </c>
      <c r="K3" s="40"/>
      <c r="L3" s="41"/>
      <c r="M3" s="41">
        <f t="shared" ref="M3:M66" si="1">ROUND(F3*L3,2)</f>
        <v>0</v>
      </c>
      <c r="N3" s="42"/>
    </row>
    <row r="4" s="21" customFormat="1" ht="55" customHeight="1" spans="1:14">
      <c r="A4" s="32">
        <v>2</v>
      </c>
      <c r="B4" s="33" t="s">
        <v>25</v>
      </c>
      <c r="C4" s="34" t="s">
        <v>26</v>
      </c>
      <c r="D4" s="33" t="s">
        <v>32</v>
      </c>
      <c r="E4" s="33" t="s">
        <v>28</v>
      </c>
      <c r="F4" s="35">
        <v>1</v>
      </c>
      <c r="G4" s="35" t="s">
        <v>29</v>
      </c>
      <c r="H4" s="35" t="s">
        <v>30</v>
      </c>
      <c r="I4" s="35" t="s">
        <v>31</v>
      </c>
      <c r="J4" s="35">
        <f t="shared" si="0"/>
        <v>0</v>
      </c>
      <c r="K4" s="40"/>
      <c r="L4" s="41"/>
      <c r="M4" s="41">
        <f t="shared" si="1"/>
        <v>0</v>
      </c>
      <c r="N4" s="42"/>
    </row>
    <row r="5" s="21" customFormat="1" ht="55" customHeight="1" spans="1:14">
      <c r="A5" s="32">
        <v>3</v>
      </c>
      <c r="B5" s="33" t="s">
        <v>25</v>
      </c>
      <c r="C5" s="34" t="s">
        <v>26</v>
      </c>
      <c r="D5" s="33" t="s">
        <v>33</v>
      </c>
      <c r="E5" s="33" t="s">
        <v>28</v>
      </c>
      <c r="F5" s="35">
        <v>1</v>
      </c>
      <c r="G5" s="35" t="s">
        <v>29</v>
      </c>
      <c r="H5" s="35" t="s">
        <v>30</v>
      </c>
      <c r="I5" s="35" t="s">
        <v>31</v>
      </c>
      <c r="J5" s="35">
        <f t="shared" si="0"/>
        <v>0</v>
      </c>
      <c r="K5" s="40"/>
      <c r="L5" s="41"/>
      <c r="M5" s="41">
        <f t="shared" si="1"/>
        <v>0</v>
      </c>
      <c r="N5" s="42"/>
    </row>
    <row r="6" s="21" customFormat="1" ht="55" customHeight="1" spans="1:14">
      <c r="A6" s="32">
        <v>4</v>
      </c>
      <c r="B6" s="33" t="s">
        <v>25</v>
      </c>
      <c r="C6" s="34" t="s">
        <v>34</v>
      </c>
      <c r="D6" s="33" t="s">
        <v>35</v>
      </c>
      <c r="E6" s="33" t="s">
        <v>28</v>
      </c>
      <c r="F6" s="35">
        <v>1</v>
      </c>
      <c r="G6" s="35" t="s">
        <v>29</v>
      </c>
      <c r="H6" s="35" t="s">
        <v>30</v>
      </c>
      <c r="I6" s="35" t="s">
        <v>31</v>
      </c>
      <c r="J6" s="35">
        <f t="shared" si="0"/>
        <v>0</v>
      </c>
      <c r="K6" s="40"/>
      <c r="L6" s="41"/>
      <c r="M6" s="41">
        <f t="shared" si="1"/>
        <v>0</v>
      </c>
      <c r="N6" s="42"/>
    </row>
    <row r="7" s="21" customFormat="1" ht="55" customHeight="1" spans="1:14">
      <c r="A7" s="32">
        <v>5</v>
      </c>
      <c r="B7" s="33" t="s">
        <v>25</v>
      </c>
      <c r="C7" s="34" t="s">
        <v>34</v>
      </c>
      <c r="D7" s="33" t="s">
        <v>36</v>
      </c>
      <c r="E7" s="33" t="s">
        <v>28</v>
      </c>
      <c r="F7" s="35">
        <v>1</v>
      </c>
      <c r="G7" s="35" t="s">
        <v>29</v>
      </c>
      <c r="H7" s="35" t="s">
        <v>30</v>
      </c>
      <c r="I7" s="35" t="s">
        <v>31</v>
      </c>
      <c r="J7" s="35">
        <f t="shared" si="0"/>
        <v>0</v>
      </c>
      <c r="K7" s="40"/>
      <c r="L7" s="41"/>
      <c r="M7" s="41">
        <f t="shared" si="1"/>
        <v>0</v>
      </c>
      <c r="N7" s="42"/>
    </row>
    <row r="8" s="21" customFormat="1" ht="55" customHeight="1" spans="1:14">
      <c r="A8" s="32">
        <v>6</v>
      </c>
      <c r="B8" s="33" t="s">
        <v>25</v>
      </c>
      <c r="C8" s="34" t="s">
        <v>34</v>
      </c>
      <c r="D8" s="33" t="s">
        <v>37</v>
      </c>
      <c r="E8" s="33" t="s">
        <v>28</v>
      </c>
      <c r="F8" s="35">
        <v>1</v>
      </c>
      <c r="G8" s="35" t="s">
        <v>29</v>
      </c>
      <c r="H8" s="35" t="s">
        <v>30</v>
      </c>
      <c r="I8" s="35" t="s">
        <v>31</v>
      </c>
      <c r="J8" s="35">
        <f t="shared" si="0"/>
        <v>0</v>
      </c>
      <c r="K8" s="40"/>
      <c r="L8" s="41"/>
      <c r="M8" s="41">
        <f t="shared" si="1"/>
        <v>0</v>
      </c>
      <c r="N8" s="42"/>
    </row>
    <row r="9" s="21" customFormat="1" ht="55" customHeight="1" spans="1:14">
      <c r="A9" s="32">
        <v>7</v>
      </c>
      <c r="B9" s="33" t="s">
        <v>25</v>
      </c>
      <c r="C9" s="34" t="s">
        <v>34</v>
      </c>
      <c r="D9" s="33" t="s">
        <v>38</v>
      </c>
      <c r="E9" s="33" t="s">
        <v>28</v>
      </c>
      <c r="F9" s="35">
        <v>1</v>
      </c>
      <c r="G9" s="35" t="s">
        <v>29</v>
      </c>
      <c r="H9" s="35" t="s">
        <v>30</v>
      </c>
      <c r="I9" s="35" t="s">
        <v>31</v>
      </c>
      <c r="J9" s="35">
        <f t="shared" si="0"/>
        <v>0</v>
      </c>
      <c r="K9" s="40"/>
      <c r="L9" s="41"/>
      <c r="M9" s="41">
        <f t="shared" si="1"/>
        <v>0</v>
      </c>
      <c r="N9" s="42"/>
    </row>
    <row r="10" s="21" customFormat="1" ht="55" customHeight="1" spans="1:14">
      <c r="A10" s="32">
        <v>8</v>
      </c>
      <c r="B10" s="33" t="s">
        <v>25</v>
      </c>
      <c r="C10" s="34" t="s">
        <v>26</v>
      </c>
      <c r="D10" s="33" t="s">
        <v>39</v>
      </c>
      <c r="E10" s="33" t="s">
        <v>28</v>
      </c>
      <c r="F10" s="35">
        <v>1</v>
      </c>
      <c r="G10" s="35" t="s">
        <v>29</v>
      </c>
      <c r="H10" s="35" t="s">
        <v>30</v>
      </c>
      <c r="I10" s="35" t="s">
        <v>31</v>
      </c>
      <c r="J10" s="35">
        <f t="shared" si="0"/>
        <v>0</v>
      </c>
      <c r="K10" s="40"/>
      <c r="L10" s="41"/>
      <c r="M10" s="41">
        <f t="shared" si="1"/>
        <v>0</v>
      </c>
      <c r="N10" s="42"/>
    </row>
    <row r="11" s="21" customFormat="1" ht="55" customHeight="1" spans="1:14">
      <c r="A11" s="32">
        <v>9</v>
      </c>
      <c r="B11" s="33" t="s">
        <v>25</v>
      </c>
      <c r="C11" s="34" t="s">
        <v>26</v>
      </c>
      <c r="D11" s="33" t="s">
        <v>40</v>
      </c>
      <c r="E11" s="33" t="s">
        <v>28</v>
      </c>
      <c r="F11" s="35">
        <v>1</v>
      </c>
      <c r="G11" s="35" t="s">
        <v>29</v>
      </c>
      <c r="H11" s="35" t="s">
        <v>30</v>
      </c>
      <c r="I11" s="35" t="s">
        <v>31</v>
      </c>
      <c r="J11" s="35">
        <f t="shared" si="0"/>
        <v>0</v>
      </c>
      <c r="K11" s="40"/>
      <c r="L11" s="41"/>
      <c r="M11" s="41">
        <f t="shared" si="1"/>
        <v>0</v>
      </c>
      <c r="N11" s="42"/>
    </row>
    <row r="12" s="21" customFormat="1" ht="55" customHeight="1" spans="1:14">
      <c r="A12" s="32">
        <v>10</v>
      </c>
      <c r="B12" s="33" t="s">
        <v>41</v>
      </c>
      <c r="C12" s="34" t="s">
        <v>34</v>
      </c>
      <c r="D12" s="33" t="s">
        <v>42</v>
      </c>
      <c r="E12" s="33" t="s">
        <v>28</v>
      </c>
      <c r="F12" s="35">
        <v>1</v>
      </c>
      <c r="G12" s="35" t="s">
        <v>29</v>
      </c>
      <c r="H12" s="35" t="s">
        <v>30</v>
      </c>
      <c r="I12" s="35" t="s">
        <v>31</v>
      </c>
      <c r="J12" s="35">
        <f t="shared" si="0"/>
        <v>0</v>
      </c>
      <c r="K12" s="40"/>
      <c r="L12" s="41"/>
      <c r="M12" s="41">
        <f t="shared" si="1"/>
        <v>0</v>
      </c>
      <c r="N12" s="42"/>
    </row>
    <row r="13" s="21" customFormat="1" ht="55" customHeight="1" spans="1:14">
      <c r="A13" s="32">
        <v>11</v>
      </c>
      <c r="B13" s="33" t="s">
        <v>41</v>
      </c>
      <c r="C13" s="34" t="s">
        <v>26</v>
      </c>
      <c r="D13" s="33" t="s">
        <v>43</v>
      </c>
      <c r="E13" s="33" t="s">
        <v>28</v>
      </c>
      <c r="F13" s="35">
        <v>1</v>
      </c>
      <c r="G13" s="35" t="s">
        <v>29</v>
      </c>
      <c r="H13" s="35" t="s">
        <v>30</v>
      </c>
      <c r="I13" s="35" t="s">
        <v>31</v>
      </c>
      <c r="J13" s="35">
        <f t="shared" si="0"/>
        <v>0</v>
      </c>
      <c r="K13" s="40"/>
      <c r="L13" s="41"/>
      <c r="M13" s="41">
        <f t="shared" si="1"/>
        <v>0</v>
      </c>
      <c r="N13" s="42"/>
    </row>
    <row r="14" s="21" customFormat="1" ht="55" customHeight="1" spans="1:14">
      <c r="A14" s="32">
        <v>12</v>
      </c>
      <c r="B14" s="33" t="s">
        <v>41</v>
      </c>
      <c r="C14" s="34" t="s">
        <v>34</v>
      </c>
      <c r="D14" s="33" t="s">
        <v>44</v>
      </c>
      <c r="E14" s="33" t="s">
        <v>28</v>
      </c>
      <c r="F14" s="35">
        <v>1</v>
      </c>
      <c r="G14" s="35" t="s">
        <v>29</v>
      </c>
      <c r="H14" s="35" t="s">
        <v>30</v>
      </c>
      <c r="I14" s="35" t="s">
        <v>31</v>
      </c>
      <c r="J14" s="35">
        <f t="shared" si="0"/>
        <v>0</v>
      </c>
      <c r="K14" s="40"/>
      <c r="L14" s="41"/>
      <c r="M14" s="41">
        <f t="shared" si="1"/>
        <v>0</v>
      </c>
      <c r="N14" s="42"/>
    </row>
    <row r="15" s="21" customFormat="1" ht="55" customHeight="1" spans="1:14">
      <c r="A15" s="32">
        <v>13</v>
      </c>
      <c r="B15" s="33" t="s">
        <v>41</v>
      </c>
      <c r="C15" s="34" t="s">
        <v>26</v>
      </c>
      <c r="D15" s="33" t="s">
        <v>45</v>
      </c>
      <c r="E15" s="33" t="s">
        <v>28</v>
      </c>
      <c r="F15" s="35">
        <v>1</v>
      </c>
      <c r="G15" s="35" t="s">
        <v>29</v>
      </c>
      <c r="H15" s="35" t="s">
        <v>30</v>
      </c>
      <c r="I15" s="35" t="s">
        <v>31</v>
      </c>
      <c r="J15" s="35">
        <f t="shared" si="0"/>
        <v>0</v>
      </c>
      <c r="K15" s="40"/>
      <c r="L15" s="41"/>
      <c r="M15" s="41">
        <f t="shared" si="1"/>
        <v>0</v>
      </c>
      <c r="N15" s="42"/>
    </row>
    <row r="16" s="21" customFormat="1" ht="55" customHeight="1" spans="1:14">
      <c r="A16" s="32">
        <v>14</v>
      </c>
      <c r="B16" s="33" t="s">
        <v>41</v>
      </c>
      <c r="C16" s="34" t="s">
        <v>26</v>
      </c>
      <c r="D16" s="33" t="s">
        <v>46</v>
      </c>
      <c r="E16" s="33" t="s">
        <v>28</v>
      </c>
      <c r="F16" s="35">
        <v>1</v>
      </c>
      <c r="G16" s="35" t="s">
        <v>29</v>
      </c>
      <c r="H16" s="35" t="s">
        <v>30</v>
      </c>
      <c r="I16" s="35" t="s">
        <v>31</v>
      </c>
      <c r="J16" s="35">
        <f t="shared" si="0"/>
        <v>0</v>
      </c>
      <c r="K16" s="40"/>
      <c r="L16" s="41"/>
      <c r="M16" s="41">
        <f t="shared" si="1"/>
        <v>0</v>
      </c>
      <c r="N16" s="42"/>
    </row>
    <row r="17" s="21" customFormat="1" ht="55" customHeight="1" spans="1:14">
      <c r="A17" s="32">
        <v>15</v>
      </c>
      <c r="B17" s="33" t="s">
        <v>41</v>
      </c>
      <c r="C17" s="34" t="s">
        <v>26</v>
      </c>
      <c r="D17" s="33" t="s">
        <v>47</v>
      </c>
      <c r="E17" s="33" t="s">
        <v>28</v>
      </c>
      <c r="F17" s="35">
        <v>1</v>
      </c>
      <c r="G17" s="35" t="s">
        <v>29</v>
      </c>
      <c r="H17" s="35" t="s">
        <v>30</v>
      </c>
      <c r="I17" s="35" t="s">
        <v>31</v>
      </c>
      <c r="J17" s="35">
        <f t="shared" si="0"/>
        <v>0</v>
      </c>
      <c r="K17" s="40"/>
      <c r="L17" s="41"/>
      <c r="M17" s="41">
        <f t="shared" si="1"/>
        <v>0</v>
      </c>
      <c r="N17" s="42"/>
    </row>
    <row r="18" s="21" customFormat="1" ht="55" customHeight="1" spans="1:14">
      <c r="A18" s="32">
        <v>16</v>
      </c>
      <c r="B18" s="33" t="s">
        <v>41</v>
      </c>
      <c r="C18" s="34" t="s">
        <v>26</v>
      </c>
      <c r="D18" s="33" t="s">
        <v>48</v>
      </c>
      <c r="E18" s="33" t="s">
        <v>28</v>
      </c>
      <c r="F18" s="35">
        <v>1</v>
      </c>
      <c r="G18" s="35" t="s">
        <v>29</v>
      </c>
      <c r="H18" s="35" t="s">
        <v>30</v>
      </c>
      <c r="I18" s="35" t="s">
        <v>31</v>
      </c>
      <c r="J18" s="35">
        <f t="shared" si="0"/>
        <v>0</v>
      </c>
      <c r="K18" s="40"/>
      <c r="L18" s="41"/>
      <c r="M18" s="41">
        <f t="shared" si="1"/>
        <v>0</v>
      </c>
      <c r="N18" s="42"/>
    </row>
    <row r="19" s="21" customFormat="1" ht="55" customHeight="1" spans="1:14">
      <c r="A19" s="32">
        <v>17</v>
      </c>
      <c r="B19" s="33" t="s">
        <v>41</v>
      </c>
      <c r="C19" s="34" t="s">
        <v>34</v>
      </c>
      <c r="D19" s="33" t="s">
        <v>49</v>
      </c>
      <c r="E19" s="33" t="s">
        <v>28</v>
      </c>
      <c r="F19" s="35">
        <v>1</v>
      </c>
      <c r="G19" s="35" t="s">
        <v>29</v>
      </c>
      <c r="H19" s="35" t="s">
        <v>30</v>
      </c>
      <c r="I19" s="35" t="s">
        <v>31</v>
      </c>
      <c r="J19" s="35">
        <f t="shared" si="0"/>
        <v>0</v>
      </c>
      <c r="K19" s="40"/>
      <c r="L19" s="41"/>
      <c r="M19" s="41">
        <f t="shared" si="1"/>
        <v>0</v>
      </c>
      <c r="N19" s="42"/>
    </row>
    <row r="20" s="21" customFormat="1" ht="55" customHeight="1" spans="1:14">
      <c r="A20" s="32">
        <v>18</v>
      </c>
      <c r="B20" s="33" t="s">
        <v>41</v>
      </c>
      <c r="C20" s="34" t="s">
        <v>26</v>
      </c>
      <c r="D20" s="33" t="s">
        <v>50</v>
      </c>
      <c r="E20" s="33" t="s">
        <v>28</v>
      </c>
      <c r="F20" s="35">
        <v>1</v>
      </c>
      <c r="G20" s="35" t="s">
        <v>29</v>
      </c>
      <c r="H20" s="35" t="s">
        <v>30</v>
      </c>
      <c r="I20" s="35" t="s">
        <v>31</v>
      </c>
      <c r="J20" s="35">
        <f t="shared" si="0"/>
        <v>0</v>
      </c>
      <c r="K20" s="40"/>
      <c r="L20" s="41"/>
      <c r="M20" s="41">
        <f t="shared" si="1"/>
        <v>0</v>
      </c>
      <c r="N20" s="42"/>
    </row>
    <row r="21" s="21" customFormat="1" ht="55" customHeight="1" spans="1:14">
      <c r="A21" s="32">
        <v>19</v>
      </c>
      <c r="B21" s="33" t="s">
        <v>41</v>
      </c>
      <c r="C21" s="34" t="s">
        <v>34</v>
      </c>
      <c r="D21" s="33" t="s">
        <v>51</v>
      </c>
      <c r="E21" s="33" t="s">
        <v>28</v>
      </c>
      <c r="F21" s="35">
        <v>1</v>
      </c>
      <c r="G21" s="35" t="s">
        <v>29</v>
      </c>
      <c r="H21" s="35" t="s">
        <v>30</v>
      </c>
      <c r="I21" s="35" t="s">
        <v>31</v>
      </c>
      <c r="J21" s="35">
        <f t="shared" si="0"/>
        <v>0</v>
      </c>
      <c r="K21" s="40"/>
      <c r="L21" s="41"/>
      <c r="M21" s="41">
        <f t="shared" si="1"/>
        <v>0</v>
      </c>
      <c r="N21" s="42"/>
    </row>
    <row r="22" s="21" customFormat="1" ht="55" customHeight="1" spans="1:14">
      <c r="A22" s="32">
        <v>20</v>
      </c>
      <c r="B22" s="33" t="s">
        <v>52</v>
      </c>
      <c r="C22" s="34" t="s">
        <v>26</v>
      </c>
      <c r="D22" s="33" t="s">
        <v>53</v>
      </c>
      <c r="E22" s="33" t="s">
        <v>28</v>
      </c>
      <c r="F22" s="35">
        <v>1</v>
      </c>
      <c r="G22" s="35" t="s">
        <v>29</v>
      </c>
      <c r="H22" s="35" t="s">
        <v>30</v>
      </c>
      <c r="I22" s="35" t="s">
        <v>31</v>
      </c>
      <c r="J22" s="35">
        <f t="shared" si="0"/>
        <v>0</v>
      </c>
      <c r="K22" s="40"/>
      <c r="L22" s="41"/>
      <c r="M22" s="41">
        <f t="shared" si="1"/>
        <v>0</v>
      </c>
      <c r="N22" s="42"/>
    </row>
    <row r="23" s="21" customFormat="1" ht="55" customHeight="1" spans="1:14">
      <c r="A23" s="32">
        <v>21</v>
      </c>
      <c r="B23" s="33" t="s">
        <v>52</v>
      </c>
      <c r="C23" s="34" t="s">
        <v>26</v>
      </c>
      <c r="D23" s="33" t="s">
        <v>54</v>
      </c>
      <c r="E23" s="33" t="s">
        <v>28</v>
      </c>
      <c r="F23" s="35">
        <v>1</v>
      </c>
      <c r="G23" s="35" t="s">
        <v>29</v>
      </c>
      <c r="H23" s="35" t="s">
        <v>30</v>
      </c>
      <c r="I23" s="35" t="s">
        <v>31</v>
      </c>
      <c r="J23" s="35">
        <f t="shared" si="0"/>
        <v>0</v>
      </c>
      <c r="K23" s="40"/>
      <c r="L23" s="41"/>
      <c r="M23" s="41">
        <f t="shared" si="1"/>
        <v>0</v>
      </c>
      <c r="N23" s="42"/>
    </row>
    <row r="24" s="21" customFormat="1" ht="55" customHeight="1" spans="1:14">
      <c r="A24" s="32">
        <v>22</v>
      </c>
      <c r="B24" s="33" t="s">
        <v>52</v>
      </c>
      <c r="C24" s="34" t="s">
        <v>26</v>
      </c>
      <c r="D24" s="33" t="s">
        <v>55</v>
      </c>
      <c r="E24" s="33" t="s">
        <v>28</v>
      </c>
      <c r="F24" s="35">
        <v>1</v>
      </c>
      <c r="G24" s="35" t="s">
        <v>29</v>
      </c>
      <c r="H24" s="35" t="s">
        <v>30</v>
      </c>
      <c r="I24" s="35" t="s">
        <v>31</v>
      </c>
      <c r="J24" s="35">
        <f t="shared" si="0"/>
        <v>0</v>
      </c>
      <c r="K24" s="40"/>
      <c r="L24" s="41"/>
      <c r="M24" s="41">
        <f t="shared" si="1"/>
        <v>0</v>
      </c>
      <c r="N24" s="42"/>
    </row>
    <row r="25" s="21" customFormat="1" ht="55" customHeight="1" spans="1:14">
      <c r="A25" s="32">
        <v>23</v>
      </c>
      <c r="B25" s="33" t="s">
        <v>52</v>
      </c>
      <c r="C25" s="34" t="s">
        <v>34</v>
      </c>
      <c r="D25" s="33" t="s">
        <v>56</v>
      </c>
      <c r="E25" s="33" t="s">
        <v>28</v>
      </c>
      <c r="F25" s="35">
        <v>1</v>
      </c>
      <c r="G25" s="35" t="s">
        <v>29</v>
      </c>
      <c r="H25" s="35" t="s">
        <v>30</v>
      </c>
      <c r="I25" s="35" t="s">
        <v>31</v>
      </c>
      <c r="J25" s="35">
        <f t="shared" si="0"/>
        <v>0</v>
      </c>
      <c r="K25" s="40"/>
      <c r="L25" s="41"/>
      <c r="M25" s="41">
        <f t="shared" si="1"/>
        <v>0</v>
      </c>
      <c r="N25" s="42"/>
    </row>
    <row r="26" s="21" customFormat="1" ht="55" customHeight="1" spans="1:14">
      <c r="A26" s="32">
        <v>24</v>
      </c>
      <c r="B26" s="33" t="s">
        <v>52</v>
      </c>
      <c r="C26" s="34" t="s">
        <v>26</v>
      </c>
      <c r="D26" s="33" t="s">
        <v>57</v>
      </c>
      <c r="E26" s="33" t="s">
        <v>28</v>
      </c>
      <c r="F26" s="35">
        <v>1</v>
      </c>
      <c r="G26" s="35" t="s">
        <v>29</v>
      </c>
      <c r="H26" s="35" t="s">
        <v>30</v>
      </c>
      <c r="I26" s="35" t="s">
        <v>31</v>
      </c>
      <c r="J26" s="35">
        <f t="shared" si="0"/>
        <v>0</v>
      </c>
      <c r="K26" s="40"/>
      <c r="L26" s="41"/>
      <c r="M26" s="41">
        <f t="shared" si="1"/>
        <v>0</v>
      </c>
      <c r="N26" s="42"/>
    </row>
    <row r="27" s="21" customFormat="1" ht="55" customHeight="1" spans="1:14">
      <c r="A27" s="32">
        <v>25</v>
      </c>
      <c r="B27" s="33" t="s">
        <v>52</v>
      </c>
      <c r="C27" s="34" t="s">
        <v>26</v>
      </c>
      <c r="D27" s="33" t="s">
        <v>58</v>
      </c>
      <c r="E27" s="33" t="s">
        <v>28</v>
      </c>
      <c r="F27" s="35">
        <v>1</v>
      </c>
      <c r="G27" s="35" t="s">
        <v>29</v>
      </c>
      <c r="H27" s="35" t="s">
        <v>30</v>
      </c>
      <c r="I27" s="35" t="s">
        <v>31</v>
      </c>
      <c r="J27" s="35">
        <f t="shared" si="0"/>
        <v>0</v>
      </c>
      <c r="K27" s="40"/>
      <c r="L27" s="41"/>
      <c r="M27" s="41">
        <f t="shared" si="1"/>
        <v>0</v>
      </c>
      <c r="N27" s="42"/>
    </row>
    <row r="28" s="21" customFormat="1" ht="55" customHeight="1" spans="1:14">
      <c r="A28" s="32">
        <v>26</v>
      </c>
      <c r="B28" s="33" t="s">
        <v>52</v>
      </c>
      <c r="C28" s="34" t="s">
        <v>26</v>
      </c>
      <c r="D28" s="33" t="s">
        <v>59</v>
      </c>
      <c r="E28" s="33" t="s">
        <v>28</v>
      </c>
      <c r="F28" s="35">
        <v>1</v>
      </c>
      <c r="G28" s="35" t="s">
        <v>29</v>
      </c>
      <c r="H28" s="35" t="s">
        <v>30</v>
      </c>
      <c r="I28" s="35" t="s">
        <v>31</v>
      </c>
      <c r="J28" s="35">
        <f t="shared" si="0"/>
        <v>0</v>
      </c>
      <c r="K28" s="40"/>
      <c r="L28" s="41"/>
      <c r="M28" s="41">
        <f t="shared" si="1"/>
        <v>0</v>
      </c>
      <c r="N28" s="42"/>
    </row>
    <row r="29" s="21" customFormat="1" ht="55" customHeight="1" spans="1:14">
      <c r="A29" s="32">
        <v>27</v>
      </c>
      <c r="B29" s="33" t="s">
        <v>52</v>
      </c>
      <c r="C29" s="34" t="s">
        <v>26</v>
      </c>
      <c r="D29" s="33" t="s">
        <v>60</v>
      </c>
      <c r="E29" s="33" t="s">
        <v>28</v>
      </c>
      <c r="F29" s="35">
        <v>1</v>
      </c>
      <c r="G29" s="35" t="s">
        <v>29</v>
      </c>
      <c r="H29" s="35" t="s">
        <v>30</v>
      </c>
      <c r="I29" s="35" t="s">
        <v>31</v>
      </c>
      <c r="J29" s="35">
        <f t="shared" si="0"/>
        <v>0</v>
      </c>
      <c r="K29" s="40"/>
      <c r="L29" s="41"/>
      <c r="M29" s="41">
        <f t="shared" si="1"/>
        <v>0</v>
      </c>
      <c r="N29" s="42"/>
    </row>
    <row r="30" s="21" customFormat="1" ht="55" customHeight="1" spans="1:14">
      <c r="A30" s="32">
        <v>28</v>
      </c>
      <c r="B30" s="33" t="s">
        <v>52</v>
      </c>
      <c r="C30" s="34" t="s">
        <v>34</v>
      </c>
      <c r="D30" s="33" t="s">
        <v>61</v>
      </c>
      <c r="E30" s="33" t="s">
        <v>28</v>
      </c>
      <c r="F30" s="35">
        <v>1</v>
      </c>
      <c r="G30" s="35" t="s">
        <v>29</v>
      </c>
      <c r="H30" s="35" t="s">
        <v>30</v>
      </c>
      <c r="I30" s="35" t="s">
        <v>31</v>
      </c>
      <c r="J30" s="35">
        <f t="shared" si="0"/>
        <v>0</v>
      </c>
      <c r="K30" s="40"/>
      <c r="L30" s="41"/>
      <c r="M30" s="41">
        <f t="shared" si="1"/>
        <v>0</v>
      </c>
      <c r="N30" s="42"/>
    </row>
    <row r="31" s="21" customFormat="1" ht="55" customHeight="1" spans="1:14">
      <c r="A31" s="32">
        <v>29</v>
      </c>
      <c r="B31" s="33" t="s">
        <v>52</v>
      </c>
      <c r="C31" s="34" t="s">
        <v>26</v>
      </c>
      <c r="D31" s="33" t="s">
        <v>62</v>
      </c>
      <c r="E31" s="33" t="s">
        <v>28</v>
      </c>
      <c r="F31" s="35">
        <v>1</v>
      </c>
      <c r="G31" s="35" t="s">
        <v>29</v>
      </c>
      <c r="H31" s="35" t="s">
        <v>30</v>
      </c>
      <c r="I31" s="35" t="s">
        <v>31</v>
      </c>
      <c r="J31" s="35">
        <f t="shared" si="0"/>
        <v>0</v>
      </c>
      <c r="K31" s="40"/>
      <c r="L31" s="41"/>
      <c r="M31" s="41">
        <f t="shared" si="1"/>
        <v>0</v>
      </c>
      <c r="N31" s="42"/>
    </row>
    <row r="32" s="21" customFormat="1" ht="55" customHeight="1" spans="1:14">
      <c r="A32" s="32">
        <v>30</v>
      </c>
      <c r="B32" s="33" t="s">
        <v>52</v>
      </c>
      <c r="C32" s="34" t="s">
        <v>26</v>
      </c>
      <c r="D32" s="33" t="s">
        <v>63</v>
      </c>
      <c r="E32" s="33" t="s">
        <v>28</v>
      </c>
      <c r="F32" s="35">
        <v>1</v>
      </c>
      <c r="G32" s="35" t="s">
        <v>29</v>
      </c>
      <c r="H32" s="35" t="s">
        <v>30</v>
      </c>
      <c r="I32" s="35" t="s">
        <v>31</v>
      </c>
      <c r="J32" s="35">
        <f t="shared" si="0"/>
        <v>0</v>
      </c>
      <c r="K32" s="40"/>
      <c r="L32" s="41"/>
      <c r="M32" s="41">
        <f t="shared" si="1"/>
        <v>0</v>
      </c>
      <c r="N32" s="42"/>
    </row>
    <row r="33" s="21" customFormat="1" ht="55" customHeight="1" spans="1:14">
      <c r="A33" s="32">
        <v>31</v>
      </c>
      <c r="B33" s="33" t="s">
        <v>52</v>
      </c>
      <c r="C33" s="34" t="s">
        <v>26</v>
      </c>
      <c r="D33" s="33" t="s">
        <v>64</v>
      </c>
      <c r="E33" s="33" t="s">
        <v>28</v>
      </c>
      <c r="F33" s="35">
        <v>1</v>
      </c>
      <c r="G33" s="35" t="s">
        <v>29</v>
      </c>
      <c r="H33" s="35" t="s">
        <v>30</v>
      </c>
      <c r="I33" s="35" t="s">
        <v>31</v>
      </c>
      <c r="J33" s="35">
        <f t="shared" si="0"/>
        <v>0</v>
      </c>
      <c r="K33" s="40"/>
      <c r="L33" s="41"/>
      <c r="M33" s="41">
        <f t="shared" si="1"/>
        <v>0</v>
      </c>
      <c r="N33" s="42"/>
    </row>
    <row r="34" s="21" customFormat="1" ht="55" customHeight="1" spans="1:14">
      <c r="A34" s="32">
        <v>32</v>
      </c>
      <c r="B34" s="33" t="s">
        <v>52</v>
      </c>
      <c r="C34" s="34" t="s">
        <v>26</v>
      </c>
      <c r="D34" s="33" t="s">
        <v>65</v>
      </c>
      <c r="E34" s="33" t="s">
        <v>28</v>
      </c>
      <c r="F34" s="35">
        <v>1</v>
      </c>
      <c r="G34" s="35" t="s">
        <v>29</v>
      </c>
      <c r="H34" s="35" t="s">
        <v>30</v>
      </c>
      <c r="I34" s="35" t="s">
        <v>31</v>
      </c>
      <c r="J34" s="35">
        <f t="shared" si="0"/>
        <v>0</v>
      </c>
      <c r="K34" s="40"/>
      <c r="L34" s="41"/>
      <c r="M34" s="41">
        <f t="shared" si="1"/>
        <v>0</v>
      </c>
      <c r="N34" s="42"/>
    </row>
    <row r="35" s="21" customFormat="1" ht="55" customHeight="1" spans="1:14">
      <c r="A35" s="32">
        <v>33</v>
      </c>
      <c r="B35" s="33" t="s">
        <v>52</v>
      </c>
      <c r="C35" s="34" t="s">
        <v>26</v>
      </c>
      <c r="D35" s="33" t="s">
        <v>66</v>
      </c>
      <c r="E35" s="33" t="s">
        <v>28</v>
      </c>
      <c r="F35" s="35">
        <v>1</v>
      </c>
      <c r="G35" s="35" t="s">
        <v>29</v>
      </c>
      <c r="H35" s="35" t="s">
        <v>30</v>
      </c>
      <c r="I35" s="35" t="s">
        <v>31</v>
      </c>
      <c r="J35" s="35">
        <f t="shared" si="0"/>
        <v>0</v>
      </c>
      <c r="K35" s="40"/>
      <c r="L35" s="41"/>
      <c r="M35" s="41">
        <f t="shared" si="1"/>
        <v>0</v>
      </c>
      <c r="N35" s="42"/>
    </row>
    <row r="36" s="21" customFormat="1" ht="55" customHeight="1" spans="1:14">
      <c r="A36" s="32">
        <v>34</v>
      </c>
      <c r="B36" s="33" t="s">
        <v>52</v>
      </c>
      <c r="C36" s="34" t="s">
        <v>26</v>
      </c>
      <c r="D36" s="33" t="s">
        <v>67</v>
      </c>
      <c r="E36" s="33" t="s">
        <v>28</v>
      </c>
      <c r="F36" s="35">
        <v>1</v>
      </c>
      <c r="G36" s="35" t="s">
        <v>29</v>
      </c>
      <c r="H36" s="35" t="s">
        <v>30</v>
      </c>
      <c r="I36" s="35" t="s">
        <v>31</v>
      </c>
      <c r="J36" s="35">
        <f t="shared" si="0"/>
        <v>0</v>
      </c>
      <c r="K36" s="40"/>
      <c r="L36" s="41"/>
      <c r="M36" s="41">
        <f t="shared" si="1"/>
        <v>0</v>
      </c>
      <c r="N36" s="42"/>
    </row>
    <row r="37" s="21" customFormat="1" ht="55" customHeight="1" spans="1:14">
      <c r="A37" s="32">
        <v>35</v>
      </c>
      <c r="B37" s="33" t="s">
        <v>52</v>
      </c>
      <c r="C37" s="34" t="s">
        <v>34</v>
      </c>
      <c r="D37" s="33" t="s">
        <v>68</v>
      </c>
      <c r="E37" s="33" t="s">
        <v>28</v>
      </c>
      <c r="F37" s="35">
        <v>1</v>
      </c>
      <c r="G37" s="35" t="s">
        <v>29</v>
      </c>
      <c r="H37" s="35" t="s">
        <v>30</v>
      </c>
      <c r="I37" s="35" t="s">
        <v>31</v>
      </c>
      <c r="J37" s="35">
        <f t="shared" si="0"/>
        <v>0</v>
      </c>
      <c r="K37" s="40"/>
      <c r="L37" s="41"/>
      <c r="M37" s="41">
        <f t="shared" si="1"/>
        <v>0</v>
      </c>
      <c r="N37" s="42"/>
    </row>
    <row r="38" s="21" customFormat="1" ht="55" customHeight="1" spans="1:14">
      <c r="A38" s="32">
        <v>36</v>
      </c>
      <c r="B38" s="33" t="s">
        <v>52</v>
      </c>
      <c r="C38" s="34" t="s">
        <v>34</v>
      </c>
      <c r="D38" s="36" t="s">
        <v>69</v>
      </c>
      <c r="E38" s="33" t="s">
        <v>28</v>
      </c>
      <c r="F38" s="35">
        <v>1</v>
      </c>
      <c r="G38" s="35" t="s">
        <v>29</v>
      </c>
      <c r="H38" s="35" t="s">
        <v>30</v>
      </c>
      <c r="I38" s="35" t="s">
        <v>31</v>
      </c>
      <c r="J38" s="35">
        <f t="shared" si="0"/>
        <v>0</v>
      </c>
      <c r="K38" s="40"/>
      <c r="L38" s="41"/>
      <c r="M38" s="41">
        <f t="shared" si="1"/>
        <v>0</v>
      </c>
      <c r="N38" s="42"/>
    </row>
    <row r="39" s="21" customFormat="1" ht="55" customHeight="1" spans="1:14">
      <c r="A39" s="32">
        <v>37</v>
      </c>
      <c r="B39" s="33" t="s">
        <v>70</v>
      </c>
      <c r="C39" s="34" t="s">
        <v>34</v>
      </c>
      <c r="D39" s="36" t="s">
        <v>71</v>
      </c>
      <c r="E39" s="33" t="s">
        <v>28</v>
      </c>
      <c r="F39" s="35">
        <v>1</v>
      </c>
      <c r="G39" s="35" t="s">
        <v>29</v>
      </c>
      <c r="H39" s="35" t="s">
        <v>30</v>
      </c>
      <c r="I39" s="35" t="s">
        <v>31</v>
      </c>
      <c r="J39" s="35">
        <f t="shared" si="0"/>
        <v>0</v>
      </c>
      <c r="K39" s="40"/>
      <c r="L39" s="41"/>
      <c r="M39" s="41">
        <f t="shared" si="1"/>
        <v>0</v>
      </c>
      <c r="N39" s="42"/>
    </row>
    <row r="40" s="21" customFormat="1" ht="55" customHeight="1" spans="1:14">
      <c r="A40" s="32">
        <v>38</v>
      </c>
      <c r="B40" s="33" t="s">
        <v>72</v>
      </c>
      <c r="C40" s="34" t="s">
        <v>34</v>
      </c>
      <c r="D40" s="33" t="s">
        <v>73</v>
      </c>
      <c r="E40" s="33" t="s">
        <v>28</v>
      </c>
      <c r="F40" s="35">
        <v>1</v>
      </c>
      <c r="G40" s="35" t="s">
        <v>29</v>
      </c>
      <c r="H40" s="35" t="s">
        <v>30</v>
      </c>
      <c r="I40" s="35" t="s">
        <v>31</v>
      </c>
      <c r="J40" s="35">
        <f t="shared" si="0"/>
        <v>0</v>
      </c>
      <c r="K40" s="40"/>
      <c r="L40" s="41"/>
      <c r="M40" s="41">
        <f t="shared" si="1"/>
        <v>0</v>
      </c>
      <c r="N40" s="42"/>
    </row>
    <row r="41" s="21" customFormat="1" ht="55" customHeight="1" spans="1:14">
      <c r="A41" s="32">
        <v>39</v>
      </c>
      <c r="B41" s="33" t="s">
        <v>74</v>
      </c>
      <c r="C41" s="34" t="s">
        <v>26</v>
      </c>
      <c r="D41" s="33" t="s">
        <v>75</v>
      </c>
      <c r="E41" s="33" t="s">
        <v>28</v>
      </c>
      <c r="F41" s="35">
        <v>1</v>
      </c>
      <c r="G41" s="35" t="s">
        <v>29</v>
      </c>
      <c r="H41" s="35" t="s">
        <v>30</v>
      </c>
      <c r="I41" s="35" t="s">
        <v>31</v>
      </c>
      <c r="J41" s="35">
        <f t="shared" si="0"/>
        <v>0</v>
      </c>
      <c r="K41" s="40"/>
      <c r="L41" s="41"/>
      <c r="M41" s="41">
        <f t="shared" si="1"/>
        <v>0</v>
      </c>
      <c r="N41" s="42"/>
    </row>
    <row r="42" s="21" customFormat="1" ht="55" customHeight="1" spans="1:14">
      <c r="A42" s="32">
        <v>40</v>
      </c>
      <c r="B42" s="33" t="s">
        <v>76</v>
      </c>
      <c r="C42" s="34" t="s">
        <v>26</v>
      </c>
      <c r="D42" s="33" t="s">
        <v>77</v>
      </c>
      <c r="E42" s="33" t="s">
        <v>28</v>
      </c>
      <c r="F42" s="35">
        <v>1</v>
      </c>
      <c r="G42" s="35" t="s">
        <v>29</v>
      </c>
      <c r="H42" s="35" t="s">
        <v>30</v>
      </c>
      <c r="I42" s="35" t="s">
        <v>31</v>
      </c>
      <c r="J42" s="35">
        <f t="shared" si="0"/>
        <v>0</v>
      </c>
      <c r="K42" s="40"/>
      <c r="L42" s="41"/>
      <c r="M42" s="41">
        <f t="shared" si="1"/>
        <v>0</v>
      </c>
      <c r="N42" s="42"/>
    </row>
    <row r="43" s="21" customFormat="1" ht="55" customHeight="1" spans="1:14">
      <c r="A43" s="32">
        <v>41</v>
      </c>
      <c r="B43" s="33" t="s">
        <v>76</v>
      </c>
      <c r="C43" s="34" t="s">
        <v>26</v>
      </c>
      <c r="D43" s="33" t="s">
        <v>78</v>
      </c>
      <c r="E43" s="33" t="s">
        <v>28</v>
      </c>
      <c r="F43" s="35">
        <v>1</v>
      </c>
      <c r="G43" s="35" t="s">
        <v>29</v>
      </c>
      <c r="H43" s="35" t="s">
        <v>30</v>
      </c>
      <c r="I43" s="35" t="s">
        <v>31</v>
      </c>
      <c r="J43" s="35">
        <f t="shared" si="0"/>
        <v>0</v>
      </c>
      <c r="K43" s="40"/>
      <c r="L43" s="41"/>
      <c r="M43" s="41">
        <f t="shared" si="1"/>
        <v>0</v>
      </c>
      <c r="N43" s="42"/>
    </row>
    <row r="44" s="21" customFormat="1" ht="55" customHeight="1" spans="1:14">
      <c r="A44" s="32">
        <v>42</v>
      </c>
      <c r="B44" s="33" t="s">
        <v>76</v>
      </c>
      <c r="C44" s="34" t="s">
        <v>26</v>
      </c>
      <c r="D44" s="33" t="s">
        <v>79</v>
      </c>
      <c r="E44" s="33" t="s">
        <v>28</v>
      </c>
      <c r="F44" s="35">
        <v>1</v>
      </c>
      <c r="G44" s="35" t="s">
        <v>29</v>
      </c>
      <c r="H44" s="35" t="s">
        <v>30</v>
      </c>
      <c r="I44" s="35" t="s">
        <v>31</v>
      </c>
      <c r="J44" s="35">
        <f t="shared" si="0"/>
        <v>0</v>
      </c>
      <c r="K44" s="40"/>
      <c r="L44" s="41"/>
      <c r="M44" s="41">
        <f t="shared" si="1"/>
        <v>0</v>
      </c>
      <c r="N44" s="42"/>
    </row>
    <row r="45" s="21" customFormat="1" ht="55" customHeight="1" spans="1:14">
      <c r="A45" s="32">
        <v>43</v>
      </c>
      <c r="B45" s="33" t="s">
        <v>76</v>
      </c>
      <c r="C45" s="34" t="s">
        <v>26</v>
      </c>
      <c r="D45" s="33" t="s">
        <v>80</v>
      </c>
      <c r="E45" s="33" t="s">
        <v>28</v>
      </c>
      <c r="F45" s="35">
        <v>1</v>
      </c>
      <c r="G45" s="35" t="s">
        <v>29</v>
      </c>
      <c r="H45" s="35" t="s">
        <v>30</v>
      </c>
      <c r="I45" s="35" t="s">
        <v>31</v>
      </c>
      <c r="J45" s="35">
        <f t="shared" si="0"/>
        <v>0</v>
      </c>
      <c r="K45" s="40"/>
      <c r="L45" s="41"/>
      <c r="M45" s="41">
        <f t="shared" si="1"/>
        <v>0</v>
      </c>
      <c r="N45" s="42"/>
    </row>
    <row r="46" s="21" customFormat="1" ht="55" customHeight="1" spans="1:14">
      <c r="A46" s="32">
        <v>44</v>
      </c>
      <c r="B46" s="33" t="s">
        <v>76</v>
      </c>
      <c r="C46" s="34" t="s">
        <v>26</v>
      </c>
      <c r="D46" s="33" t="s">
        <v>81</v>
      </c>
      <c r="E46" s="33" t="s">
        <v>28</v>
      </c>
      <c r="F46" s="35">
        <v>1</v>
      </c>
      <c r="G46" s="35" t="s">
        <v>29</v>
      </c>
      <c r="H46" s="35" t="s">
        <v>30</v>
      </c>
      <c r="I46" s="35" t="s">
        <v>31</v>
      </c>
      <c r="J46" s="35">
        <f t="shared" si="0"/>
        <v>0</v>
      </c>
      <c r="K46" s="40"/>
      <c r="L46" s="41"/>
      <c r="M46" s="41">
        <f t="shared" si="1"/>
        <v>0</v>
      </c>
      <c r="N46" s="42"/>
    </row>
    <row r="47" s="21" customFormat="1" ht="55" customHeight="1" spans="1:14">
      <c r="A47" s="32">
        <v>45</v>
      </c>
      <c r="B47" s="37" t="s">
        <v>82</v>
      </c>
      <c r="C47" s="34" t="s">
        <v>26</v>
      </c>
      <c r="D47" s="33" t="s">
        <v>83</v>
      </c>
      <c r="E47" s="33" t="s">
        <v>28</v>
      </c>
      <c r="F47" s="35">
        <v>1</v>
      </c>
      <c r="G47" s="35" t="s">
        <v>29</v>
      </c>
      <c r="H47" s="35" t="s">
        <v>30</v>
      </c>
      <c r="I47" s="35" t="s">
        <v>31</v>
      </c>
      <c r="J47" s="35">
        <f t="shared" si="0"/>
        <v>0</v>
      </c>
      <c r="K47" s="40"/>
      <c r="L47" s="41"/>
      <c r="M47" s="41">
        <f t="shared" si="1"/>
        <v>0</v>
      </c>
      <c r="N47" s="42"/>
    </row>
    <row r="48" s="21" customFormat="1" ht="55" customHeight="1" spans="1:14">
      <c r="A48" s="32">
        <v>46</v>
      </c>
      <c r="B48" s="37" t="s">
        <v>82</v>
      </c>
      <c r="C48" s="34" t="s">
        <v>26</v>
      </c>
      <c r="D48" s="33" t="s">
        <v>84</v>
      </c>
      <c r="E48" s="33" t="s">
        <v>28</v>
      </c>
      <c r="F48" s="35">
        <v>1</v>
      </c>
      <c r="G48" s="35" t="s">
        <v>29</v>
      </c>
      <c r="H48" s="35" t="s">
        <v>30</v>
      </c>
      <c r="I48" s="35" t="s">
        <v>31</v>
      </c>
      <c r="J48" s="35">
        <f t="shared" si="0"/>
        <v>0</v>
      </c>
      <c r="K48" s="40"/>
      <c r="L48" s="41"/>
      <c r="M48" s="41">
        <f t="shared" si="1"/>
        <v>0</v>
      </c>
      <c r="N48" s="42"/>
    </row>
    <row r="49" s="21" customFormat="1" ht="55" customHeight="1" spans="1:14">
      <c r="A49" s="32">
        <v>47</v>
      </c>
      <c r="B49" s="37" t="s">
        <v>82</v>
      </c>
      <c r="C49" s="34" t="s">
        <v>34</v>
      </c>
      <c r="D49" s="33" t="s">
        <v>85</v>
      </c>
      <c r="E49" s="33" t="s">
        <v>28</v>
      </c>
      <c r="F49" s="35">
        <v>1</v>
      </c>
      <c r="G49" s="35" t="s">
        <v>29</v>
      </c>
      <c r="H49" s="35" t="s">
        <v>30</v>
      </c>
      <c r="I49" s="35" t="s">
        <v>31</v>
      </c>
      <c r="J49" s="35">
        <f t="shared" si="0"/>
        <v>0</v>
      </c>
      <c r="K49" s="40"/>
      <c r="L49" s="41"/>
      <c r="M49" s="41">
        <f t="shared" si="1"/>
        <v>0</v>
      </c>
      <c r="N49" s="42"/>
    </row>
    <row r="50" s="21" customFormat="1" ht="55" customHeight="1" spans="1:14">
      <c r="A50" s="32">
        <v>48</v>
      </c>
      <c r="B50" s="33" t="s">
        <v>86</v>
      </c>
      <c r="C50" s="34" t="s">
        <v>26</v>
      </c>
      <c r="D50" s="33" t="s">
        <v>87</v>
      </c>
      <c r="E50" s="33" t="s">
        <v>28</v>
      </c>
      <c r="F50" s="35">
        <v>1</v>
      </c>
      <c r="G50" s="35" t="s">
        <v>29</v>
      </c>
      <c r="H50" s="35" t="s">
        <v>30</v>
      </c>
      <c r="I50" s="35" t="s">
        <v>31</v>
      </c>
      <c r="J50" s="35">
        <f t="shared" si="0"/>
        <v>0</v>
      </c>
      <c r="K50" s="40"/>
      <c r="L50" s="41"/>
      <c r="M50" s="41">
        <f t="shared" si="1"/>
        <v>0</v>
      </c>
      <c r="N50" s="42"/>
    </row>
    <row r="51" s="21" customFormat="1" ht="55" customHeight="1" spans="1:14">
      <c r="A51" s="32">
        <v>49</v>
      </c>
      <c r="B51" s="33" t="s">
        <v>86</v>
      </c>
      <c r="C51" s="34" t="s">
        <v>26</v>
      </c>
      <c r="D51" s="33" t="s">
        <v>88</v>
      </c>
      <c r="E51" s="33" t="s">
        <v>28</v>
      </c>
      <c r="F51" s="35">
        <v>1</v>
      </c>
      <c r="G51" s="35" t="s">
        <v>29</v>
      </c>
      <c r="H51" s="35" t="s">
        <v>30</v>
      </c>
      <c r="I51" s="35" t="s">
        <v>31</v>
      </c>
      <c r="J51" s="35">
        <f t="shared" si="0"/>
        <v>0</v>
      </c>
      <c r="K51" s="40"/>
      <c r="L51" s="41"/>
      <c r="M51" s="41">
        <f t="shared" si="1"/>
        <v>0</v>
      </c>
      <c r="N51" s="42"/>
    </row>
    <row r="52" s="21" customFormat="1" ht="55" customHeight="1" spans="1:14">
      <c r="A52" s="32">
        <v>50</v>
      </c>
      <c r="B52" s="33" t="s">
        <v>86</v>
      </c>
      <c r="C52" s="34" t="s">
        <v>26</v>
      </c>
      <c r="D52" s="33" t="s">
        <v>89</v>
      </c>
      <c r="E52" s="33" t="s">
        <v>28</v>
      </c>
      <c r="F52" s="35">
        <v>1</v>
      </c>
      <c r="G52" s="35" t="s">
        <v>29</v>
      </c>
      <c r="H52" s="35" t="s">
        <v>30</v>
      </c>
      <c r="I52" s="35" t="s">
        <v>31</v>
      </c>
      <c r="J52" s="35">
        <f t="shared" si="0"/>
        <v>0</v>
      </c>
      <c r="K52" s="40"/>
      <c r="L52" s="41"/>
      <c r="M52" s="41">
        <f t="shared" si="1"/>
        <v>0</v>
      </c>
      <c r="N52" s="42"/>
    </row>
    <row r="53" s="21" customFormat="1" ht="55" customHeight="1" spans="1:14">
      <c r="A53" s="32">
        <v>51</v>
      </c>
      <c r="B53" s="33" t="s">
        <v>86</v>
      </c>
      <c r="C53" s="34" t="s">
        <v>26</v>
      </c>
      <c r="D53" s="33" t="s">
        <v>90</v>
      </c>
      <c r="E53" s="33" t="s">
        <v>28</v>
      </c>
      <c r="F53" s="35">
        <v>1</v>
      </c>
      <c r="G53" s="35" t="s">
        <v>29</v>
      </c>
      <c r="H53" s="35" t="s">
        <v>30</v>
      </c>
      <c r="I53" s="35" t="s">
        <v>31</v>
      </c>
      <c r="J53" s="35">
        <f t="shared" si="0"/>
        <v>0</v>
      </c>
      <c r="K53" s="40"/>
      <c r="L53" s="41"/>
      <c r="M53" s="41">
        <f t="shared" si="1"/>
        <v>0</v>
      </c>
      <c r="N53" s="42"/>
    </row>
    <row r="54" s="21" customFormat="1" ht="55" customHeight="1" spans="1:14">
      <c r="A54" s="32">
        <v>52</v>
      </c>
      <c r="B54" s="33" t="s">
        <v>41</v>
      </c>
      <c r="C54" s="34" t="s">
        <v>91</v>
      </c>
      <c r="D54" s="8" t="s">
        <v>92</v>
      </c>
      <c r="E54" s="33" t="s">
        <v>28</v>
      </c>
      <c r="F54" s="35">
        <v>1</v>
      </c>
      <c r="G54" s="35" t="s">
        <v>29</v>
      </c>
      <c r="H54" s="35" t="s">
        <v>30</v>
      </c>
      <c r="I54" s="35" t="s">
        <v>31</v>
      </c>
      <c r="J54" s="35">
        <f t="shared" si="0"/>
        <v>0</v>
      </c>
      <c r="K54" s="40"/>
      <c r="L54" s="41"/>
      <c r="M54" s="41">
        <f t="shared" si="1"/>
        <v>0</v>
      </c>
      <c r="N54" s="42"/>
    </row>
    <row r="55" s="21" customFormat="1" ht="55" customHeight="1" spans="1:14">
      <c r="A55" s="32">
        <v>53</v>
      </c>
      <c r="B55" s="33" t="s">
        <v>52</v>
      </c>
      <c r="C55" s="34" t="s">
        <v>91</v>
      </c>
      <c r="D55" s="8" t="s">
        <v>93</v>
      </c>
      <c r="E55" s="33" t="s">
        <v>28</v>
      </c>
      <c r="F55" s="35">
        <v>1</v>
      </c>
      <c r="G55" s="35" t="s">
        <v>29</v>
      </c>
      <c r="H55" s="35" t="s">
        <v>30</v>
      </c>
      <c r="I55" s="35" t="s">
        <v>31</v>
      </c>
      <c r="J55" s="35">
        <f t="shared" si="0"/>
        <v>0</v>
      </c>
      <c r="K55" s="40"/>
      <c r="L55" s="41"/>
      <c r="M55" s="41">
        <f t="shared" si="1"/>
        <v>0</v>
      </c>
      <c r="N55" s="42"/>
    </row>
    <row r="56" s="21" customFormat="1" ht="55" customHeight="1" spans="1:14">
      <c r="A56" s="32">
        <v>54</v>
      </c>
      <c r="B56" s="33" t="s">
        <v>52</v>
      </c>
      <c r="C56" s="34" t="s">
        <v>91</v>
      </c>
      <c r="D56" s="8" t="s">
        <v>94</v>
      </c>
      <c r="E56" s="33" t="s">
        <v>28</v>
      </c>
      <c r="F56" s="35">
        <v>1</v>
      </c>
      <c r="G56" s="35" t="s">
        <v>29</v>
      </c>
      <c r="H56" s="35" t="s">
        <v>30</v>
      </c>
      <c r="I56" s="35" t="s">
        <v>31</v>
      </c>
      <c r="J56" s="35">
        <f t="shared" si="0"/>
        <v>0</v>
      </c>
      <c r="K56" s="40"/>
      <c r="L56" s="41"/>
      <c r="M56" s="41">
        <f t="shared" si="1"/>
        <v>0</v>
      </c>
      <c r="N56" s="42"/>
    </row>
    <row r="57" s="21" customFormat="1" ht="55" customHeight="1" spans="1:14">
      <c r="A57" s="32">
        <v>55</v>
      </c>
      <c r="B57" s="33" t="s">
        <v>52</v>
      </c>
      <c r="C57" s="34" t="s">
        <v>91</v>
      </c>
      <c r="D57" s="8" t="s">
        <v>95</v>
      </c>
      <c r="E57" s="33" t="s">
        <v>28</v>
      </c>
      <c r="F57" s="35">
        <v>1</v>
      </c>
      <c r="G57" s="35" t="s">
        <v>29</v>
      </c>
      <c r="H57" s="35" t="s">
        <v>30</v>
      </c>
      <c r="I57" s="35" t="s">
        <v>31</v>
      </c>
      <c r="J57" s="35">
        <f t="shared" si="0"/>
        <v>0</v>
      </c>
      <c r="K57" s="40"/>
      <c r="L57" s="41"/>
      <c r="M57" s="41">
        <f t="shared" si="1"/>
        <v>0</v>
      </c>
      <c r="N57" s="42"/>
    </row>
    <row r="58" s="21" customFormat="1" ht="55" customHeight="1" spans="1:14">
      <c r="A58" s="32">
        <v>56</v>
      </c>
      <c r="B58" s="33" t="s">
        <v>52</v>
      </c>
      <c r="C58" s="34" t="s">
        <v>91</v>
      </c>
      <c r="D58" s="8" t="s">
        <v>96</v>
      </c>
      <c r="E58" s="33" t="s">
        <v>28</v>
      </c>
      <c r="F58" s="35">
        <v>1</v>
      </c>
      <c r="G58" s="35" t="s">
        <v>29</v>
      </c>
      <c r="H58" s="35" t="s">
        <v>30</v>
      </c>
      <c r="I58" s="35" t="s">
        <v>31</v>
      </c>
      <c r="J58" s="35">
        <f t="shared" si="0"/>
        <v>0</v>
      </c>
      <c r="K58" s="40"/>
      <c r="L58" s="41"/>
      <c r="M58" s="41">
        <f t="shared" si="1"/>
        <v>0</v>
      </c>
      <c r="N58" s="42"/>
    </row>
    <row r="59" s="21" customFormat="1" ht="55" customHeight="1" spans="1:14">
      <c r="A59" s="32">
        <v>57</v>
      </c>
      <c r="B59" s="33" t="s">
        <v>52</v>
      </c>
      <c r="C59" s="34" t="s">
        <v>91</v>
      </c>
      <c r="D59" s="8" t="s">
        <v>97</v>
      </c>
      <c r="E59" s="33" t="s">
        <v>28</v>
      </c>
      <c r="F59" s="35">
        <v>1</v>
      </c>
      <c r="G59" s="35" t="s">
        <v>29</v>
      </c>
      <c r="H59" s="35" t="s">
        <v>30</v>
      </c>
      <c r="I59" s="35" t="s">
        <v>31</v>
      </c>
      <c r="J59" s="35">
        <f t="shared" si="0"/>
        <v>0</v>
      </c>
      <c r="K59" s="40"/>
      <c r="L59" s="41"/>
      <c r="M59" s="41">
        <f t="shared" si="1"/>
        <v>0</v>
      </c>
      <c r="N59" s="42"/>
    </row>
    <row r="60" s="21" customFormat="1" ht="55" customHeight="1" spans="1:14">
      <c r="A60" s="32">
        <v>58</v>
      </c>
      <c r="B60" s="33" t="s">
        <v>52</v>
      </c>
      <c r="C60" s="34" t="s">
        <v>91</v>
      </c>
      <c r="D60" s="8" t="s">
        <v>98</v>
      </c>
      <c r="E60" s="33" t="s">
        <v>28</v>
      </c>
      <c r="F60" s="35">
        <v>1</v>
      </c>
      <c r="G60" s="35" t="s">
        <v>29</v>
      </c>
      <c r="H60" s="35" t="s">
        <v>30</v>
      </c>
      <c r="I60" s="35" t="s">
        <v>31</v>
      </c>
      <c r="J60" s="35">
        <f t="shared" si="0"/>
        <v>0</v>
      </c>
      <c r="K60" s="40"/>
      <c r="L60" s="41"/>
      <c r="M60" s="41">
        <f t="shared" si="1"/>
        <v>0</v>
      </c>
      <c r="N60" s="42"/>
    </row>
    <row r="61" s="21" customFormat="1" ht="55" customHeight="1" spans="1:14">
      <c r="A61" s="32">
        <v>59</v>
      </c>
      <c r="B61" s="33" t="s">
        <v>86</v>
      </c>
      <c r="C61" s="34" t="s">
        <v>91</v>
      </c>
      <c r="D61" s="38" t="s">
        <v>99</v>
      </c>
      <c r="E61" s="33" t="s">
        <v>28</v>
      </c>
      <c r="F61" s="35">
        <v>1</v>
      </c>
      <c r="G61" s="35" t="s">
        <v>29</v>
      </c>
      <c r="H61" s="35" t="s">
        <v>30</v>
      </c>
      <c r="I61" s="35" t="s">
        <v>31</v>
      </c>
      <c r="J61" s="35">
        <f t="shared" si="0"/>
        <v>0</v>
      </c>
      <c r="K61" s="40"/>
      <c r="L61" s="41"/>
      <c r="M61" s="41">
        <f t="shared" si="1"/>
        <v>0</v>
      </c>
      <c r="N61" s="42"/>
    </row>
    <row r="62" s="21" customFormat="1" ht="55" customHeight="1" spans="1:14">
      <c r="A62" s="32">
        <v>60</v>
      </c>
      <c r="B62" s="33" t="s">
        <v>82</v>
      </c>
      <c r="C62" s="34" t="s">
        <v>91</v>
      </c>
      <c r="D62" s="38" t="s">
        <v>100</v>
      </c>
      <c r="E62" s="33" t="s">
        <v>28</v>
      </c>
      <c r="F62" s="35">
        <v>1</v>
      </c>
      <c r="G62" s="35" t="s">
        <v>29</v>
      </c>
      <c r="H62" s="35" t="s">
        <v>30</v>
      </c>
      <c r="I62" s="35" t="s">
        <v>31</v>
      </c>
      <c r="J62" s="35">
        <f t="shared" si="0"/>
        <v>0</v>
      </c>
      <c r="K62" s="40"/>
      <c r="L62" s="41"/>
      <c r="M62" s="41">
        <f t="shared" si="1"/>
        <v>0</v>
      </c>
      <c r="N62" s="42"/>
    </row>
    <row r="63" s="21" customFormat="1" ht="55" customHeight="1" spans="1:14">
      <c r="A63" s="32">
        <v>61</v>
      </c>
      <c r="B63" s="33" t="s">
        <v>86</v>
      </c>
      <c r="C63" s="34" t="s">
        <v>91</v>
      </c>
      <c r="D63" s="38" t="s">
        <v>101</v>
      </c>
      <c r="E63" s="33" t="s">
        <v>28</v>
      </c>
      <c r="F63" s="35">
        <v>1</v>
      </c>
      <c r="G63" s="35" t="s">
        <v>29</v>
      </c>
      <c r="H63" s="35" t="s">
        <v>30</v>
      </c>
      <c r="I63" s="35" t="s">
        <v>31</v>
      </c>
      <c r="J63" s="35">
        <f t="shared" si="0"/>
        <v>0</v>
      </c>
      <c r="K63" s="40"/>
      <c r="L63" s="41"/>
      <c r="M63" s="41">
        <f t="shared" si="1"/>
        <v>0</v>
      </c>
      <c r="N63" s="42"/>
    </row>
    <row r="64" s="21" customFormat="1" ht="55" customHeight="1" spans="1:14">
      <c r="A64" s="32">
        <v>62</v>
      </c>
      <c r="B64" s="33" t="s">
        <v>74</v>
      </c>
      <c r="C64" s="34" t="s">
        <v>91</v>
      </c>
      <c r="D64" s="38" t="s">
        <v>102</v>
      </c>
      <c r="E64" s="33" t="s">
        <v>28</v>
      </c>
      <c r="F64" s="35">
        <v>1</v>
      </c>
      <c r="G64" s="35" t="s">
        <v>29</v>
      </c>
      <c r="H64" s="35" t="s">
        <v>30</v>
      </c>
      <c r="I64" s="35" t="s">
        <v>31</v>
      </c>
      <c r="J64" s="35">
        <f t="shared" si="0"/>
        <v>0</v>
      </c>
      <c r="K64" s="40"/>
      <c r="L64" s="41"/>
      <c r="M64" s="41">
        <f t="shared" si="1"/>
        <v>0</v>
      </c>
      <c r="N64" s="43"/>
    </row>
    <row r="65" s="21" customFormat="1" ht="55" customHeight="1" spans="1:14">
      <c r="A65" s="32">
        <v>63</v>
      </c>
      <c r="B65" s="33" t="s">
        <v>82</v>
      </c>
      <c r="C65" s="34" t="s">
        <v>91</v>
      </c>
      <c r="D65" s="38" t="s">
        <v>103</v>
      </c>
      <c r="E65" s="33" t="s">
        <v>28</v>
      </c>
      <c r="F65" s="35">
        <v>1</v>
      </c>
      <c r="G65" s="35" t="s">
        <v>29</v>
      </c>
      <c r="H65" s="35" t="s">
        <v>30</v>
      </c>
      <c r="I65" s="35" t="s">
        <v>31</v>
      </c>
      <c r="J65" s="35">
        <f t="shared" si="0"/>
        <v>0</v>
      </c>
      <c r="K65" s="40"/>
      <c r="L65" s="41"/>
      <c r="M65" s="41">
        <f t="shared" si="1"/>
        <v>0</v>
      </c>
      <c r="N65" s="43"/>
    </row>
    <row r="66" s="21" customFormat="1" ht="55" customHeight="1" spans="1:14">
      <c r="A66" s="32">
        <v>64</v>
      </c>
      <c r="B66" s="33" t="s">
        <v>104</v>
      </c>
      <c r="C66" s="34" t="s">
        <v>91</v>
      </c>
      <c r="D66" s="38" t="s">
        <v>105</v>
      </c>
      <c r="E66" s="33" t="s">
        <v>28</v>
      </c>
      <c r="F66" s="35">
        <v>1</v>
      </c>
      <c r="G66" s="35" t="s">
        <v>29</v>
      </c>
      <c r="H66" s="35" t="s">
        <v>30</v>
      </c>
      <c r="I66" s="35" t="s">
        <v>31</v>
      </c>
      <c r="J66" s="35">
        <f t="shared" si="0"/>
        <v>0</v>
      </c>
      <c r="K66" s="40"/>
      <c r="L66" s="41"/>
      <c r="M66" s="41">
        <f t="shared" si="1"/>
        <v>0</v>
      </c>
      <c r="N66" s="43"/>
    </row>
    <row r="67" s="21" customFormat="1" ht="55" customHeight="1" spans="1:14">
      <c r="A67" s="32">
        <v>65</v>
      </c>
      <c r="B67" s="33" t="s">
        <v>72</v>
      </c>
      <c r="C67" s="34" t="s">
        <v>91</v>
      </c>
      <c r="D67" s="38" t="s">
        <v>106</v>
      </c>
      <c r="E67" s="33" t="s">
        <v>28</v>
      </c>
      <c r="F67" s="35">
        <v>1</v>
      </c>
      <c r="G67" s="35" t="s">
        <v>29</v>
      </c>
      <c r="H67" s="35" t="s">
        <v>30</v>
      </c>
      <c r="I67" s="35" t="s">
        <v>31</v>
      </c>
      <c r="J67" s="35">
        <f t="shared" ref="J67:J69" si="2">L67/(1+K67)</f>
        <v>0</v>
      </c>
      <c r="K67" s="40"/>
      <c r="L67" s="41"/>
      <c r="M67" s="41">
        <f t="shared" ref="M67:M69" si="3">ROUND(F67*L67,2)</f>
        <v>0</v>
      </c>
      <c r="N67" s="43"/>
    </row>
    <row r="68" s="21" customFormat="1" ht="55" customHeight="1" spans="1:14">
      <c r="A68" s="32">
        <v>66</v>
      </c>
      <c r="B68" s="33" t="s">
        <v>107</v>
      </c>
      <c r="C68" s="34" t="s">
        <v>91</v>
      </c>
      <c r="D68" s="38" t="s">
        <v>108</v>
      </c>
      <c r="E68" s="33" t="s">
        <v>28</v>
      </c>
      <c r="F68" s="35">
        <v>1</v>
      </c>
      <c r="G68" s="35" t="s">
        <v>29</v>
      </c>
      <c r="H68" s="35" t="s">
        <v>30</v>
      </c>
      <c r="I68" s="35" t="s">
        <v>31</v>
      </c>
      <c r="J68" s="35">
        <f t="shared" si="2"/>
        <v>0</v>
      </c>
      <c r="K68" s="40"/>
      <c r="L68" s="41"/>
      <c r="M68" s="41">
        <f t="shared" si="3"/>
        <v>0</v>
      </c>
      <c r="N68" s="43"/>
    </row>
    <row r="69" s="21" customFormat="1" ht="55" customHeight="1" spans="1:14">
      <c r="A69" s="44">
        <v>67</v>
      </c>
      <c r="B69" s="45" t="s">
        <v>86</v>
      </c>
      <c r="C69" s="46" t="s">
        <v>91</v>
      </c>
      <c r="D69" s="47" t="s">
        <v>109</v>
      </c>
      <c r="E69" s="45" t="s">
        <v>28</v>
      </c>
      <c r="F69" s="48">
        <v>2</v>
      </c>
      <c r="G69" s="49"/>
      <c r="H69" s="49" t="s">
        <v>30</v>
      </c>
      <c r="I69" s="49" t="s">
        <v>110</v>
      </c>
      <c r="J69" s="35">
        <f t="shared" si="2"/>
        <v>0</v>
      </c>
      <c r="K69" s="40"/>
      <c r="L69" s="41"/>
      <c r="M69" s="41">
        <f t="shared" si="3"/>
        <v>0</v>
      </c>
      <c r="N69" s="43"/>
    </row>
    <row r="70" s="21" customFormat="1" ht="43" customHeight="1" spans="1:14">
      <c r="A70" s="35" t="s">
        <v>111</v>
      </c>
      <c r="B70" s="33"/>
      <c r="C70" s="34"/>
      <c r="D70" s="33"/>
      <c r="E70" s="33" t="s">
        <v>28</v>
      </c>
      <c r="F70" s="35">
        <f>SUM(F3:F69)</f>
        <v>68</v>
      </c>
      <c r="G70" s="35"/>
      <c r="H70" s="35"/>
      <c r="I70" s="35"/>
      <c r="J70" s="35"/>
      <c r="K70" s="43"/>
      <c r="L70" s="50"/>
      <c r="M70" s="41">
        <f>SUM(M3:M69)</f>
        <v>0</v>
      </c>
      <c r="N70" s="43"/>
    </row>
  </sheetData>
  <mergeCells count="1">
    <mergeCell ref="A1:N1"/>
  </mergeCells>
  <conditionalFormatting sqref="D2:E2">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A1" sqref="$A1:$XFD1048576"/>
    </sheetView>
  </sheetViews>
  <sheetFormatPr defaultColWidth="8.73148148148148" defaultRowHeight="14.4"/>
  <cols>
    <col min="1" max="1" width="8.73148148148148" style="4"/>
    <col min="2" max="2" width="27.8148148148148" style="4" customWidth="1"/>
    <col min="3" max="3" width="8.73148148148148" style="4" customWidth="1"/>
    <col min="4" max="5" width="8.73148148148148" style="4" hidden="1" customWidth="1"/>
    <col min="6" max="8" width="8.73148148148148" style="4" customWidth="1"/>
    <col min="9" max="10" width="11.1111111111111" style="4" customWidth="1"/>
    <col min="11" max="11" width="8.73148148148148" style="4" customWidth="1"/>
    <col min="12" max="12" width="41.0462962962963" style="4"/>
    <col min="13" max="16384" width="8.73148148148148" style="4"/>
  </cols>
  <sheetData>
    <row r="1" s="4" customFormat="1" ht="30" customHeight="1" spans="1:12">
      <c r="A1" s="16" t="s">
        <v>112</v>
      </c>
      <c r="B1" s="16"/>
      <c r="C1" s="16"/>
      <c r="D1" s="16"/>
      <c r="E1" s="16"/>
      <c r="F1" s="16"/>
      <c r="G1" s="16"/>
      <c r="H1" s="16"/>
      <c r="I1" s="16"/>
      <c r="J1" s="16"/>
      <c r="K1" s="16"/>
      <c r="L1" s="16"/>
    </row>
    <row r="2" s="15" customFormat="1" ht="25" customHeight="1" spans="1:12">
      <c r="A2" s="17" t="s">
        <v>11</v>
      </c>
      <c r="B2" s="17" t="s">
        <v>113</v>
      </c>
      <c r="C2" s="17" t="s">
        <v>15</v>
      </c>
      <c r="D2" s="17" t="s">
        <v>34</v>
      </c>
      <c r="E2" s="17" t="s">
        <v>26</v>
      </c>
      <c r="F2" s="17" t="s">
        <v>114</v>
      </c>
      <c r="G2" s="17" t="s">
        <v>20</v>
      </c>
      <c r="H2" s="17" t="s">
        <v>21</v>
      </c>
      <c r="I2" s="17" t="s">
        <v>22</v>
      </c>
      <c r="J2" s="17" t="s">
        <v>23</v>
      </c>
      <c r="K2" s="18" t="s">
        <v>24</v>
      </c>
      <c r="L2" s="17" t="s">
        <v>115</v>
      </c>
    </row>
    <row r="3" s="15" customFormat="1" ht="25" customHeight="1" spans="1:12">
      <c r="A3" s="9">
        <v>1</v>
      </c>
      <c r="B3" s="9" t="s">
        <v>116</v>
      </c>
      <c r="C3" s="9" t="s">
        <v>117</v>
      </c>
      <c r="D3" s="9">
        <v>499</v>
      </c>
      <c r="E3" s="9">
        <v>965</v>
      </c>
      <c r="F3" s="9">
        <f t="shared" ref="F3:F15" si="0">D3+E3</f>
        <v>1464</v>
      </c>
      <c r="G3" s="9">
        <f t="shared" ref="G3:G15" si="1">I3/(1+H3)</f>
        <v>0</v>
      </c>
      <c r="H3" s="10"/>
      <c r="I3" s="9"/>
      <c r="J3" s="9">
        <f t="shared" ref="J3:J15" si="2">ROUND(F3*I3,2)</f>
        <v>0</v>
      </c>
      <c r="K3" s="19"/>
      <c r="L3" s="20" t="str">
        <f>_xlfn.DISPIMG("ID_14A99F69A49140748B4241C9F457F760",1)</f>
        <v>=DISPIMG("ID_14A99F69A49140748B4241C9F457F760",1)</v>
      </c>
    </row>
    <row r="4" s="15" customFormat="1" ht="25" customHeight="1" spans="1:12">
      <c r="A4" s="9">
        <v>2</v>
      </c>
      <c r="B4" s="9" t="s">
        <v>118</v>
      </c>
      <c r="C4" s="9" t="s">
        <v>117</v>
      </c>
      <c r="D4" s="9">
        <v>82</v>
      </c>
      <c r="E4" s="9">
        <v>126</v>
      </c>
      <c r="F4" s="9">
        <f t="shared" si="0"/>
        <v>208</v>
      </c>
      <c r="G4" s="9">
        <f t="shared" si="1"/>
        <v>0</v>
      </c>
      <c r="H4" s="10"/>
      <c r="I4" s="9"/>
      <c r="J4" s="9">
        <f t="shared" si="2"/>
        <v>0</v>
      </c>
      <c r="K4" s="19"/>
      <c r="L4" s="9" t="str">
        <f>_xlfn.DISPIMG("ID_F32AC516AA1648E89EA7627A3EB61A6C",1)</f>
        <v>=DISPIMG("ID_F32AC516AA1648E89EA7627A3EB61A6C",1)</v>
      </c>
    </row>
    <row r="5" s="15" customFormat="1" ht="25" customHeight="1" spans="1:12">
      <c r="A5" s="9">
        <v>3</v>
      </c>
      <c r="B5" s="9" t="s">
        <v>119</v>
      </c>
      <c r="C5" s="9" t="s">
        <v>117</v>
      </c>
      <c r="D5" s="9">
        <v>240</v>
      </c>
      <c r="E5" s="9">
        <v>350</v>
      </c>
      <c r="F5" s="9">
        <f t="shared" si="0"/>
        <v>590</v>
      </c>
      <c r="G5" s="9">
        <f t="shared" si="1"/>
        <v>0</v>
      </c>
      <c r="H5" s="10"/>
      <c r="I5" s="9"/>
      <c r="J5" s="9">
        <f t="shared" si="2"/>
        <v>0</v>
      </c>
      <c r="K5" s="19"/>
      <c r="L5" s="9" t="str">
        <f>_xlfn.DISPIMG("ID_FA0E35933CA6430F80278CF898A8D850",1)</f>
        <v>=DISPIMG("ID_FA0E35933CA6430F80278CF898A8D850",1)</v>
      </c>
    </row>
    <row r="6" s="15" customFormat="1" ht="25" customHeight="1" spans="1:12">
      <c r="A6" s="9">
        <v>4</v>
      </c>
      <c r="B6" s="9" t="s">
        <v>120</v>
      </c>
      <c r="C6" s="9" t="s">
        <v>117</v>
      </c>
      <c r="D6" s="9">
        <v>4</v>
      </c>
      <c r="E6" s="9">
        <v>0</v>
      </c>
      <c r="F6" s="9">
        <f t="shared" si="0"/>
        <v>4</v>
      </c>
      <c r="G6" s="9">
        <f t="shared" si="1"/>
        <v>0</v>
      </c>
      <c r="H6" s="10"/>
      <c r="I6" s="9"/>
      <c r="J6" s="9">
        <f t="shared" si="2"/>
        <v>0</v>
      </c>
      <c r="K6" s="19"/>
      <c r="L6" s="9" t="str">
        <f>_xlfn.DISPIMG("ID_983A115F25F84F2689C4F2637004CACA",1)</f>
        <v>=DISPIMG("ID_983A115F25F84F2689C4F2637004CACA",1)</v>
      </c>
    </row>
    <row r="7" s="15" customFormat="1" ht="25" customHeight="1" spans="1:12">
      <c r="A7" s="9">
        <v>5</v>
      </c>
      <c r="B7" s="9" t="s">
        <v>121</v>
      </c>
      <c r="C7" s="9" t="s">
        <v>117</v>
      </c>
      <c r="D7" s="9">
        <v>4</v>
      </c>
      <c r="E7" s="9">
        <v>0</v>
      </c>
      <c r="F7" s="9">
        <f t="shared" si="0"/>
        <v>4</v>
      </c>
      <c r="G7" s="9">
        <f t="shared" si="1"/>
        <v>0</v>
      </c>
      <c r="H7" s="10"/>
      <c r="I7" s="9"/>
      <c r="J7" s="9">
        <f t="shared" si="2"/>
        <v>0</v>
      </c>
      <c r="K7" s="19"/>
      <c r="L7" s="9" t="str">
        <f>_xlfn.DISPIMG("ID_983A115F25F84F2689C4F2637004CACA",1)</f>
        <v>=DISPIMG("ID_983A115F25F84F2689C4F2637004CACA",1)</v>
      </c>
    </row>
    <row r="8" s="15" customFormat="1" ht="25" customHeight="1" spans="1:12">
      <c r="A8" s="9">
        <v>6</v>
      </c>
      <c r="B8" s="9" t="s">
        <v>122</v>
      </c>
      <c r="C8" s="9" t="s">
        <v>117</v>
      </c>
      <c r="D8" s="9">
        <v>21</v>
      </c>
      <c r="E8" s="9">
        <v>21</v>
      </c>
      <c r="F8" s="9">
        <f t="shared" si="0"/>
        <v>42</v>
      </c>
      <c r="G8" s="9">
        <f t="shared" si="1"/>
        <v>0</v>
      </c>
      <c r="H8" s="10"/>
      <c r="I8" s="9"/>
      <c r="J8" s="9">
        <f t="shared" si="2"/>
        <v>0</v>
      </c>
      <c r="K8" s="19"/>
      <c r="L8" s="9" t="str">
        <f>_xlfn.DISPIMG("ID_FE87F027587A46639AA8C3C07CDE7BF3",1)</f>
        <v>=DISPIMG("ID_FE87F027587A46639AA8C3C07CDE7BF3",1)</v>
      </c>
    </row>
    <row r="9" s="15" customFormat="1" ht="25" customHeight="1" spans="1:12">
      <c r="A9" s="9">
        <v>7</v>
      </c>
      <c r="B9" s="9" t="s">
        <v>123</v>
      </c>
      <c r="C9" s="9" t="s">
        <v>117</v>
      </c>
      <c r="D9" s="9">
        <v>1</v>
      </c>
      <c r="E9" s="9">
        <v>5</v>
      </c>
      <c r="F9" s="9">
        <f t="shared" si="0"/>
        <v>6</v>
      </c>
      <c r="G9" s="9">
        <f t="shared" si="1"/>
        <v>0</v>
      </c>
      <c r="H9" s="10"/>
      <c r="I9" s="9"/>
      <c r="J9" s="9">
        <f t="shared" si="2"/>
        <v>0</v>
      </c>
      <c r="K9" s="19"/>
      <c r="L9" s="9" t="str">
        <f>_xlfn.DISPIMG("ID_9230D84C34444EDD99A698A4B0199A30",1)</f>
        <v>=DISPIMG("ID_9230D84C34444EDD99A698A4B0199A30",1)</v>
      </c>
    </row>
    <row r="10" s="15" customFormat="1" ht="25" customHeight="1" spans="1:12">
      <c r="A10" s="9">
        <v>8</v>
      </c>
      <c r="B10" s="9" t="s">
        <v>124</v>
      </c>
      <c r="C10" s="9" t="s">
        <v>117</v>
      </c>
      <c r="D10" s="9">
        <v>59</v>
      </c>
      <c r="E10" s="9">
        <v>98</v>
      </c>
      <c r="F10" s="9">
        <f t="shared" si="0"/>
        <v>157</v>
      </c>
      <c r="G10" s="9">
        <f t="shared" si="1"/>
        <v>0</v>
      </c>
      <c r="H10" s="10"/>
      <c r="I10" s="9"/>
      <c r="J10" s="9">
        <f t="shared" si="2"/>
        <v>0</v>
      </c>
      <c r="K10" s="19"/>
      <c r="L10" s="9" t="str">
        <f>_xlfn.DISPIMG("ID_BF30E28BA0B340598079EAD67F8D2F09",1)</f>
        <v>=DISPIMG("ID_BF30E28BA0B340598079EAD67F8D2F09",1)</v>
      </c>
    </row>
    <row r="11" s="15" customFormat="1" ht="25" customHeight="1" spans="1:12">
      <c r="A11" s="9">
        <v>9</v>
      </c>
      <c r="B11" s="9" t="s">
        <v>125</v>
      </c>
      <c r="C11" s="9" t="s">
        <v>117</v>
      </c>
      <c r="D11" s="9">
        <v>16</v>
      </c>
      <c r="E11" s="9">
        <v>16</v>
      </c>
      <c r="F11" s="9">
        <f t="shared" si="0"/>
        <v>32</v>
      </c>
      <c r="G11" s="9">
        <f t="shared" si="1"/>
        <v>0</v>
      </c>
      <c r="H11" s="10"/>
      <c r="I11" s="9"/>
      <c r="J11" s="9">
        <f t="shared" si="2"/>
        <v>0</v>
      </c>
      <c r="K11" s="19"/>
      <c r="L11" s="9" t="str">
        <f>_xlfn.DISPIMG("ID_F6CED644D7DA4D04A3D16ACB86C1BF7B",1)</f>
        <v>=DISPIMG("ID_F6CED644D7DA4D04A3D16ACB86C1BF7B",1)</v>
      </c>
    </row>
    <row r="12" s="15" customFormat="1" ht="25" customHeight="1" spans="1:12">
      <c r="A12" s="9">
        <v>10</v>
      </c>
      <c r="B12" s="9" t="s">
        <v>126</v>
      </c>
      <c r="C12" s="9" t="s">
        <v>117</v>
      </c>
      <c r="D12" s="9">
        <v>96</v>
      </c>
      <c r="E12" s="9">
        <v>187</v>
      </c>
      <c r="F12" s="9">
        <f t="shared" si="0"/>
        <v>283</v>
      </c>
      <c r="G12" s="9">
        <f t="shared" si="1"/>
        <v>0</v>
      </c>
      <c r="H12" s="10"/>
      <c r="I12" s="9"/>
      <c r="J12" s="9">
        <f t="shared" si="2"/>
        <v>0</v>
      </c>
      <c r="K12" s="19"/>
      <c r="L12" s="9" t="str">
        <f>_xlfn.DISPIMG("ID_21FF85CE4C834A139AA30664BE088322",1)</f>
        <v>=DISPIMG("ID_21FF85CE4C834A139AA30664BE088322",1)</v>
      </c>
    </row>
    <row r="13" s="15" customFormat="1" ht="25" customHeight="1" spans="1:12">
      <c r="A13" s="9">
        <v>11</v>
      </c>
      <c r="B13" s="9" t="s">
        <v>127</v>
      </c>
      <c r="C13" s="9" t="s">
        <v>117</v>
      </c>
      <c r="D13" s="9">
        <v>147</v>
      </c>
      <c r="E13" s="9">
        <v>196</v>
      </c>
      <c r="F13" s="9">
        <f t="shared" si="0"/>
        <v>343</v>
      </c>
      <c r="G13" s="9">
        <f t="shared" si="1"/>
        <v>0</v>
      </c>
      <c r="H13" s="10"/>
      <c r="I13" s="9"/>
      <c r="J13" s="9">
        <f t="shared" si="2"/>
        <v>0</v>
      </c>
      <c r="K13" s="19"/>
      <c r="L13" s="9" t="str">
        <f>_xlfn.DISPIMG("ID_B6CA916691B146CBA45464DE6CFB1779",1)</f>
        <v>=DISPIMG("ID_B6CA916691B146CBA45464DE6CFB1779",1)</v>
      </c>
    </row>
    <row r="14" s="15" customFormat="1" ht="25" customHeight="1" spans="1:12">
      <c r="A14" s="9">
        <v>12</v>
      </c>
      <c r="B14" s="9" t="s">
        <v>128</v>
      </c>
      <c r="C14" s="9" t="s">
        <v>117</v>
      </c>
      <c r="D14" s="9">
        <v>63</v>
      </c>
      <c r="E14" s="9">
        <v>275</v>
      </c>
      <c r="F14" s="9">
        <f t="shared" si="0"/>
        <v>338</v>
      </c>
      <c r="G14" s="9">
        <f t="shared" si="1"/>
        <v>0</v>
      </c>
      <c r="H14" s="10"/>
      <c r="I14" s="9"/>
      <c r="J14" s="9">
        <f t="shared" si="2"/>
        <v>0</v>
      </c>
      <c r="K14" s="19"/>
      <c r="L14" s="9" t="str">
        <f>_xlfn.DISPIMG("ID_72C64A3B5FF940E3AFC8BB2C9B811AAD",1)</f>
        <v>=DISPIMG("ID_72C64A3B5FF940E3AFC8BB2C9B811AAD",1)</v>
      </c>
    </row>
    <row r="15" s="15" customFormat="1" ht="25" customHeight="1" spans="1:12">
      <c r="A15" s="9">
        <v>13</v>
      </c>
      <c r="B15" s="9" t="s">
        <v>129</v>
      </c>
      <c r="C15" s="9" t="s">
        <v>117</v>
      </c>
      <c r="D15" s="9">
        <v>4</v>
      </c>
      <c r="E15" s="9">
        <v>30</v>
      </c>
      <c r="F15" s="9">
        <f t="shared" si="0"/>
        <v>34</v>
      </c>
      <c r="G15" s="9">
        <f t="shared" si="1"/>
        <v>0</v>
      </c>
      <c r="H15" s="10"/>
      <c r="I15" s="9"/>
      <c r="J15" s="9">
        <f t="shared" si="2"/>
        <v>0</v>
      </c>
      <c r="K15" s="19"/>
      <c r="L15" s="9" t="str">
        <f>_xlfn.DISPIMG("ID_ECFE67E904A447CEA4BF8A0A6074876C",1)</f>
        <v>=DISPIMG("ID_ECFE67E904A447CEA4BF8A0A6074876C",1)</v>
      </c>
    </row>
    <row r="16" s="15" customFormat="1" ht="25" customHeight="1" spans="1:12">
      <c r="A16" s="9">
        <v>14</v>
      </c>
      <c r="B16" s="9" t="s">
        <v>114</v>
      </c>
      <c r="C16" s="9" t="s">
        <v>117</v>
      </c>
      <c r="D16" s="9">
        <f t="shared" ref="D16:F16" si="3">SUM(D3:D15)</f>
        <v>1236</v>
      </c>
      <c r="E16" s="9">
        <f t="shared" si="3"/>
        <v>2269</v>
      </c>
      <c r="F16" s="9">
        <f t="shared" si="3"/>
        <v>3505</v>
      </c>
      <c r="G16" s="9"/>
      <c r="H16" s="10"/>
      <c r="I16" s="9"/>
      <c r="J16" s="9">
        <f>SUM(J3:J15)</f>
        <v>0</v>
      </c>
      <c r="K16" s="19"/>
      <c r="L16" s="9"/>
    </row>
  </sheetData>
  <mergeCells count="1">
    <mergeCell ref="A1:L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opLeftCell="A7" workbookViewId="0">
      <selection activeCell="A1" sqref="$A1:$XFD1048576"/>
    </sheetView>
  </sheetViews>
  <sheetFormatPr defaultColWidth="9" defaultRowHeight="14.4"/>
  <cols>
    <col min="1" max="1" width="9" style="4"/>
    <col min="2" max="2" width="17" style="4" customWidth="1"/>
    <col min="3" max="3" width="25.3703703703704" style="4" customWidth="1"/>
    <col min="4" max="4" width="9" style="4"/>
    <col min="5" max="5" width="11.2685185185185" style="4" customWidth="1"/>
    <col min="6" max="6" width="9" style="4"/>
    <col min="7" max="7" width="10.6388888888889" style="4" customWidth="1"/>
    <col min="8" max="8" width="11" style="4" customWidth="1"/>
    <col min="9" max="9" width="13.6666666666667" style="4" customWidth="1"/>
    <col min="10" max="16384" width="9" style="4"/>
  </cols>
  <sheetData>
    <row r="1" s="4" customFormat="1" ht="29" customHeight="1" spans="1:9">
      <c r="A1" s="5" t="s">
        <v>130</v>
      </c>
      <c r="B1" s="5"/>
      <c r="C1" s="5"/>
      <c r="D1" s="5"/>
      <c r="E1" s="5"/>
      <c r="F1" s="5"/>
      <c r="G1" s="5"/>
      <c r="H1" s="5"/>
      <c r="I1" s="5"/>
    </row>
    <row r="2" s="4" customFormat="1" ht="40" customHeight="1" spans="1:9">
      <c r="A2" s="6" t="s">
        <v>11</v>
      </c>
      <c r="B2" s="6" t="s">
        <v>113</v>
      </c>
      <c r="C2" s="6" t="s">
        <v>131</v>
      </c>
      <c r="D2" s="6" t="s">
        <v>16</v>
      </c>
      <c r="E2" s="6" t="s">
        <v>20</v>
      </c>
      <c r="F2" s="6" t="s">
        <v>21</v>
      </c>
      <c r="G2" s="6" t="s">
        <v>22</v>
      </c>
      <c r="H2" s="6" t="s">
        <v>23</v>
      </c>
      <c r="I2" s="14" t="s">
        <v>24</v>
      </c>
    </row>
    <row r="3" s="4" customFormat="1" ht="35" customHeight="1" spans="1:9">
      <c r="A3" s="7">
        <v>1</v>
      </c>
      <c r="B3" s="6" t="s">
        <v>119</v>
      </c>
      <c r="C3" s="8" t="s">
        <v>132</v>
      </c>
      <c r="D3" s="8">
        <v>180</v>
      </c>
      <c r="E3" s="9">
        <f t="shared" ref="E3:E14" si="0">G3/(1+F3)</f>
        <v>0</v>
      </c>
      <c r="F3" s="10"/>
      <c r="G3" s="9"/>
      <c r="H3" s="9">
        <f t="shared" ref="H3:H14" si="1">ROUND(D3*G3,2)</f>
        <v>0</v>
      </c>
      <c r="I3" s="9"/>
    </row>
    <row r="4" s="4" customFormat="1" ht="35" customHeight="1" spans="1:9">
      <c r="A4" s="7">
        <v>2</v>
      </c>
      <c r="B4" s="6"/>
      <c r="C4" s="8" t="s">
        <v>133</v>
      </c>
      <c r="D4" s="8">
        <v>3</v>
      </c>
      <c r="E4" s="9">
        <f t="shared" si="0"/>
        <v>0</v>
      </c>
      <c r="F4" s="10"/>
      <c r="G4" s="9"/>
      <c r="H4" s="9">
        <f t="shared" si="1"/>
        <v>0</v>
      </c>
      <c r="I4" s="9"/>
    </row>
    <row r="5" s="4" customFormat="1" ht="35" customHeight="1" spans="1:9">
      <c r="A5" s="7">
        <v>3</v>
      </c>
      <c r="B5" s="6"/>
      <c r="C5" s="8" t="s">
        <v>134</v>
      </c>
      <c r="D5" s="8">
        <v>9</v>
      </c>
      <c r="E5" s="9">
        <f t="shared" si="0"/>
        <v>0</v>
      </c>
      <c r="F5" s="10"/>
      <c r="G5" s="9"/>
      <c r="H5" s="9">
        <f t="shared" si="1"/>
        <v>0</v>
      </c>
      <c r="I5" s="9"/>
    </row>
    <row r="6" s="4" customFormat="1" ht="35" customHeight="1" spans="1:9">
      <c r="A6" s="7">
        <v>4</v>
      </c>
      <c r="B6" s="6"/>
      <c r="C6" s="8" t="s">
        <v>135</v>
      </c>
      <c r="D6" s="8">
        <v>17</v>
      </c>
      <c r="E6" s="9">
        <f t="shared" si="0"/>
        <v>0</v>
      </c>
      <c r="F6" s="10"/>
      <c r="G6" s="9"/>
      <c r="H6" s="9">
        <f t="shared" si="1"/>
        <v>0</v>
      </c>
      <c r="I6" s="9"/>
    </row>
    <row r="7" s="4" customFormat="1" ht="35" customHeight="1" spans="1:9">
      <c r="A7" s="7">
        <v>5</v>
      </c>
      <c r="B7" s="6"/>
      <c r="C7" s="8" t="s">
        <v>136</v>
      </c>
      <c r="D7" s="8">
        <v>6</v>
      </c>
      <c r="E7" s="9">
        <f t="shared" si="0"/>
        <v>0</v>
      </c>
      <c r="F7" s="10"/>
      <c r="G7" s="9"/>
      <c r="H7" s="9">
        <f t="shared" si="1"/>
        <v>0</v>
      </c>
      <c r="I7" s="9"/>
    </row>
    <row r="8" s="4" customFormat="1" ht="35" customHeight="1" spans="1:9">
      <c r="A8" s="7">
        <v>6</v>
      </c>
      <c r="B8" s="6" t="s">
        <v>137</v>
      </c>
      <c r="C8" s="8" t="s">
        <v>138</v>
      </c>
      <c r="D8" s="8">
        <v>27</v>
      </c>
      <c r="E8" s="9">
        <f t="shared" si="0"/>
        <v>0</v>
      </c>
      <c r="F8" s="10"/>
      <c r="G8" s="9"/>
      <c r="H8" s="9">
        <f t="shared" si="1"/>
        <v>0</v>
      </c>
      <c r="I8" s="9"/>
    </row>
    <row r="9" s="4" customFormat="1" ht="35" customHeight="1" spans="1:9">
      <c r="A9" s="7">
        <v>7</v>
      </c>
      <c r="B9" s="6"/>
      <c r="C9" s="8" t="s">
        <v>139</v>
      </c>
      <c r="D9" s="8">
        <v>2</v>
      </c>
      <c r="E9" s="9">
        <f t="shared" si="0"/>
        <v>0</v>
      </c>
      <c r="F9" s="10"/>
      <c r="G9" s="9"/>
      <c r="H9" s="9">
        <f t="shared" si="1"/>
        <v>0</v>
      </c>
      <c r="I9" s="9"/>
    </row>
    <row r="10" s="4" customFormat="1" ht="35" customHeight="1" spans="1:9">
      <c r="A10" s="7">
        <v>8</v>
      </c>
      <c r="B10" s="6" t="s">
        <v>140</v>
      </c>
      <c r="C10" s="8" t="s">
        <v>139</v>
      </c>
      <c r="D10" s="8">
        <v>6</v>
      </c>
      <c r="E10" s="9">
        <f t="shared" si="0"/>
        <v>0</v>
      </c>
      <c r="F10" s="10"/>
      <c r="G10" s="9"/>
      <c r="H10" s="9">
        <f t="shared" si="1"/>
        <v>0</v>
      </c>
      <c r="I10" s="9"/>
    </row>
    <row r="11" s="4" customFormat="1" ht="35" customHeight="1" spans="1:9">
      <c r="A11" s="7">
        <v>9</v>
      </c>
      <c r="B11" s="6" t="s">
        <v>141</v>
      </c>
      <c r="C11" s="11" t="s">
        <v>138</v>
      </c>
      <c r="D11" s="8">
        <v>295</v>
      </c>
      <c r="E11" s="9">
        <f t="shared" si="0"/>
        <v>0</v>
      </c>
      <c r="F11" s="10"/>
      <c r="G11" s="9"/>
      <c r="H11" s="9">
        <f t="shared" si="1"/>
        <v>0</v>
      </c>
      <c r="I11" s="9"/>
    </row>
    <row r="12" s="4" customFormat="1" ht="35" customHeight="1" spans="1:9">
      <c r="A12" s="7">
        <v>10</v>
      </c>
      <c r="B12" s="6"/>
      <c r="C12" s="8" t="s">
        <v>142</v>
      </c>
      <c r="D12" s="8">
        <v>61</v>
      </c>
      <c r="E12" s="9">
        <f t="shared" si="0"/>
        <v>0</v>
      </c>
      <c r="F12" s="10"/>
      <c r="G12" s="9"/>
      <c r="H12" s="9">
        <f t="shared" si="1"/>
        <v>0</v>
      </c>
      <c r="I12" s="9"/>
    </row>
    <row r="13" s="4" customFormat="1" ht="35" customHeight="1" spans="1:9">
      <c r="A13" s="7">
        <v>11</v>
      </c>
      <c r="B13" s="6" t="s">
        <v>143</v>
      </c>
      <c r="C13" s="8" t="s">
        <v>144</v>
      </c>
      <c r="D13" s="8">
        <v>146</v>
      </c>
      <c r="E13" s="9">
        <f t="shared" si="0"/>
        <v>0</v>
      </c>
      <c r="F13" s="10"/>
      <c r="G13" s="9"/>
      <c r="H13" s="9">
        <f t="shared" si="1"/>
        <v>0</v>
      </c>
      <c r="I13" s="9"/>
    </row>
    <row r="14" s="4" customFormat="1" ht="35" customHeight="1" spans="1:9">
      <c r="A14" s="7">
        <v>12</v>
      </c>
      <c r="B14" s="6"/>
      <c r="C14" s="8" t="s">
        <v>145</v>
      </c>
      <c r="D14" s="8">
        <v>429</v>
      </c>
      <c r="E14" s="9">
        <f t="shared" si="0"/>
        <v>0</v>
      </c>
      <c r="F14" s="10"/>
      <c r="G14" s="9"/>
      <c r="H14" s="9">
        <f t="shared" si="1"/>
        <v>0</v>
      </c>
      <c r="I14" s="9"/>
    </row>
    <row r="15" s="4" customFormat="1" ht="35" customHeight="1" spans="1:9">
      <c r="A15" s="7">
        <v>13</v>
      </c>
      <c r="B15" s="12" t="s">
        <v>114</v>
      </c>
      <c r="C15" s="13"/>
      <c r="D15" s="9">
        <f>SUM(D3:D14)</f>
        <v>1181</v>
      </c>
      <c r="E15" s="9"/>
      <c r="F15" s="9"/>
      <c r="G15" s="9"/>
      <c r="H15" s="9">
        <f>SUM(H3:H14)</f>
        <v>0</v>
      </c>
      <c r="I15" s="9"/>
    </row>
  </sheetData>
  <mergeCells count="6">
    <mergeCell ref="A1:I1"/>
    <mergeCell ref="B15:C15"/>
    <mergeCell ref="B3:B7"/>
    <mergeCell ref="B8:B9"/>
    <mergeCell ref="B11:B12"/>
    <mergeCell ref="B13:B1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workbookViewId="0">
      <selection activeCell="E6" sqref="E6"/>
    </sheetView>
  </sheetViews>
  <sheetFormatPr defaultColWidth="8.88888888888889" defaultRowHeight="14.4" outlineLevelRow="5" outlineLevelCol="5"/>
  <cols>
    <col min="1" max="1" width="8.88888888888889" style="1"/>
    <col min="2" max="2" width="27.5555555555556" style="1" customWidth="1"/>
    <col min="3" max="4" width="8.88888888888889" style="1"/>
    <col min="5" max="5" width="26.1111111111111" style="1" customWidth="1"/>
    <col min="6" max="6" width="22.2222222222222" style="1" customWidth="1"/>
    <col min="7" max="16384" width="8.88888888888889" style="1"/>
  </cols>
  <sheetData>
    <row r="1" s="1" customFormat="1" ht="40" customHeight="1" spans="1:6">
      <c r="A1" s="2" t="s">
        <v>146</v>
      </c>
      <c r="B1" s="2"/>
      <c r="C1" s="2"/>
      <c r="D1" s="2"/>
      <c r="E1" s="2"/>
      <c r="F1" s="2"/>
    </row>
    <row r="2" s="1" customFormat="1" ht="40" customHeight="1" spans="1:6">
      <c r="A2" s="3" t="s">
        <v>11</v>
      </c>
      <c r="B2" s="3" t="s">
        <v>113</v>
      </c>
      <c r="C2" s="3" t="s">
        <v>15</v>
      </c>
      <c r="D2" s="3" t="s">
        <v>21</v>
      </c>
      <c r="E2" s="3" t="s">
        <v>147</v>
      </c>
      <c r="F2" s="3" t="s">
        <v>24</v>
      </c>
    </row>
    <row r="3" s="1" customFormat="1" ht="40" customHeight="1" spans="1:6">
      <c r="A3" s="3">
        <v>1</v>
      </c>
      <c r="B3" s="3" t="s">
        <v>148</v>
      </c>
      <c r="C3" s="3" t="s">
        <v>149</v>
      </c>
      <c r="D3" s="3"/>
      <c r="E3" s="3">
        <f>应急照明灯箱!M70</f>
        <v>0</v>
      </c>
      <c r="F3" s="3"/>
    </row>
    <row r="4" s="1" customFormat="1" ht="40" customHeight="1" spans="1:6">
      <c r="A4" s="3">
        <v>2</v>
      </c>
      <c r="B4" s="3" t="s">
        <v>150</v>
      </c>
      <c r="C4" s="3" t="s">
        <v>149</v>
      </c>
      <c r="D4" s="3"/>
      <c r="E4" s="3">
        <f>住院楼、门诊楼应急照明灯具!J16</f>
        <v>0</v>
      </c>
      <c r="F4" s="3"/>
    </row>
    <row r="5" s="1" customFormat="1" ht="40" customHeight="1" spans="1:6">
      <c r="A5" s="3">
        <v>3</v>
      </c>
      <c r="B5" s="3" t="s">
        <v>130</v>
      </c>
      <c r="C5" s="3" t="s">
        <v>149</v>
      </c>
      <c r="D5" s="3"/>
      <c r="E5" s="3">
        <f>教学科研楼、行政办公楼、宿舍楼!H15</f>
        <v>0</v>
      </c>
      <c r="F5" s="3"/>
    </row>
    <row r="6" s="1" customFormat="1" ht="40" customHeight="1" spans="1:6">
      <c r="A6" s="3">
        <v>4</v>
      </c>
      <c r="B6" s="3" t="s">
        <v>111</v>
      </c>
      <c r="C6" s="3"/>
      <c r="D6" s="3"/>
      <c r="E6" s="3">
        <f>SUM(E3:E5)</f>
        <v>0</v>
      </c>
      <c r="F6" s="3"/>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摘要</vt:lpstr>
      <vt:lpstr>应急照明灯箱</vt:lpstr>
      <vt:lpstr>住院楼、门诊楼应急照明灯具</vt:lpstr>
      <vt:lpstr>教学科研楼、行政办公楼、宿舍楼</vt: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段嘉许.</cp:lastModifiedBy>
  <dcterms:created xsi:type="dcterms:W3CDTF">2023-06-27T09:03:39Z</dcterms:created>
  <dcterms:modified xsi:type="dcterms:W3CDTF">2023-06-27T09:05:25Z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7E0FF5575B764FD3AB84FDC03B2B482E_11</vt:lpwstr>
  </property>
  <property fmtid="{D5CDD505-2E9C-101B-9397-08002B2CF9AE}" pid="3" name="KSOProductBuildVer">
    <vt:lpwstr>2052-11.1.0.14309</vt:lpwstr>
  </property>
</Properties>
</file>