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桥架合计" sheetId="2" r:id="rId1"/>
  </sheets>
  <calcPr calcId="144525"/>
</workbook>
</file>

<file path=xl/sharedStrings.xml><?xml version="1.0" encoding="utf-8"?>
<sst xmlns="http://schemas.openxmlformats.org/spreadsheetml/2006/main" count="474" uniqueCount="95">
  <si>
    <t>14#15#17+车库镀锌桥架</t>
  </si>
  <si>
    <t>序号</t>
  </si>
  <si>
    <t>名称</t>
  </si>
  <si>
    <t>规格</t>
  </si>
  <si>
    <t>单位</t>
  </si>
  <si>
    <t>数量</t>
  </si>
  <si>
    <t>除税单价</t>
  </si>
  <si>
    <t>税率</t>
  </si>
  <si>
    <t>含税单价</t>
  </si>
  <si>
    <t>备主</t>
  </si>
  <si>
    <t>镀锌封闭式桥架</t>
  </si>
  <si>
    <t>600*200</t>
  </si>
  <si>
    <t>米</t>
  </si>
  <si>
    <t>水平</t>
  </si>
  <si>
    <t>400*200</t>
  </si>
  <si>
    <t>400*150</t>
  </si>
  <si>
    <t>200*100</t>
  </si>
  <si>
    <t>竖向</t>
  </si>
  <si>
    <t>弱电水平加隔板</t>
  </si>
  <si>
    <t>500*100</t>
  </si>
  <si>
    <t>400*100</t>
  </si>
  <si>
    <t>150*100</t>
  </si>
  <si>
    <t>500*200</t>
  </si>
  <si>
    <t>300*150</t>
  </si>
  <si>
    <t>100*100</t>
  </si>
  <si>
    <t>300*200</t>
  </si>
  <si>
    <t>700*200</t>
  </si>
  <si>
    <t>300*100</t>
  </si>
  <si>
    <t>弱电竖向加隔板</t>
  </si>
  <si>
    <t>水平湾头</t>
  </si>
  <si>
    <t>个</t>
  </si>
  <si>
    <t>水平三 通</t>
  </si>
  <si>
    <t>水平三通</t>
  </si>
  <si>
    <t>水平弯头</t>
  </si>
  <si>
    <t>伸缩节</t>
  </si>
  <si>
    <t>水平湾</t>
  </si>
  <si>
    <t>垂直上湾</t>
  </si>
  <si>
    <t>垂直下湾</t>
  </si>
  <si>
    <t>下垂直三通</t>
  </si>
  <si>
    <t>异形三通</t>
  </si>
  <si>
    <t>200*100
500*200                                500*200</t>
  </si>
  <si>
    <t>500*200
200*100                              500*200</t>
  </si>
  <si>
    <t>300*150
500*200                              500*200</t>
  </si>
  <si>
    <t>400*100
400*100                              500*100</t>
  </si>
  <si>
    <t>500*100
200*100                              500*100</t>
  </si>
  <si>
    <t>500*100
500*100                              500*200</t>
  </si>
  <si>
    <t>300*200
500*100                             700*200</t>
  </si>
  <si>
    <t>500*100
200*100                             500*100</t>
  </si>
  <si>
    <t>200*100
500*100                             200*100</t>
  </si>
  <si>
    <t>200*100
400*100                             200*100</t>
  </si>
  <si>
    <t>500*100
400*100                             200*100</t>
  </si>
  <si>
    <t>400*100
500*100                             500*100</t>
  </si>
  <si>
    <t>400*100
300*100                             300*100</t>
  </si>
  <si>
    <t>500*100
600*200                             600*200</t>
  </si>
  <si>
    <t>500*200
400*200                             600*200</t>
  </si>
  <si>
    <t>400*200
500*200                             500*200</t>
  </si>
  <si>
    <t>500*200
500*200                             200*100</t>
  </si>
  <si>
    <t>500*200
400*150                            500*200</t>
  </si>
  <si>
    <t>300*150
400*150                            400*150</t>
  </si>
  <si>
    <t>300*100
500*100                            700*200</t>
  </si>
  <si>
    <t>200*100
200*100                            400*100</t>
  </si>
  <si>
    <t>400*100
400*100                            200*100</t>
  </si>
  <si>
    <t>14#+15#17+车库防火桥架</t>
  </si>
  <si>
    <t>型号</t>
  </si>
  <si>
    <t>合计</t>
  </si>
  <si>
    <t>消防防火桥架</t>
  </si>
  <si>
    <t>全加隔板带防火漆</t>
  </si>
  <si>
    <t>500*150</t>
  </si>
  <si>
    <t>100*50</t>
  </si>
  <si>
    <t>变径头</t>
  </si>
  <si>
    <t>200*100变100*100</t>
  </si>
  <si>
    <t>100*50
200*100                               200*100</t>
  </si>
  <si>
    <t>300*100
600*200                              600*200</t>
  </si>
  <si>
    <t>400*100
500*150                             500*150</t>
  </si>
  <si>
    <t>300*100
500*150                             500*150</t>
  </si>
  <si>
    <t>600*200
500*150                             300*100</t>
  </si>
  <si>
    <t>600*200
400*100                             600*200</t>
  </si>
  <si>
    <t>600*200
400*150                             600*200</t>
  </si>
  <si>
    <t>300*150
200*100                             200*150</t>
  </si>
  <si>
    <t xml:space="preserve">100*50
600*200                             500*200
300*150
</t>
  </si>
  <si>
    <t>100*50
200*100                             300*50</t>
  </si>
  <si>
    <t xml:space="preserve">200*100
200*100                           200*100
100*100
</t>
  </si>
  <si>
    <t>14#15#楼消防强电梯架防火</t>
  </si>
  <si>
    <t>消防强电防火梯架</t>
  </si>
  <si>
    <t>加隔板</t>
  </si>
  <si>
    <t>200*100变100*50</t>
  </si>
  <si>
    <t>200*100
100*50                             100*50</t>
  </si>
  <si>
    <t>500*100
300*100                             500*100</t>
  </si>
  <si>
    <t>300*100
500*100                             300*100</t>
  </si>
  <si>
    <t>500*100
500*100                             300*100</t>
  </si>
  <si>
    <t>300*100
300*100                             500*100</t>
  </si>
  <si>
    <t>上垂直三通</t>
  </si>
  <si>
    <t xml:space="preserve">                      200*100
     300*100
                      200*100</t>
  </si>
  <si>
    <t>注：</t>
  </si>
  <si>
    <t>所有桥架钢板厚度、镀锌层厚度均应满足国标标准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</si>
</sst>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18"/>
      <color rgb="FFFF000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2" borderId="0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662940</xdr:colOff>
      <xdr:row>55</xdr:row>
      <xdr:rowOff>213360</xdr:rowOff>
    </xdr:from>
    <xdr:to>
      <xdr:col>2</xdr:col>
      <xdr:colOff>1531620</xdr:colOff>
      <xdr:row>55</xdr:row>
      <xdr:rowOff>807720</xdr:rowOff>
    </xdr:to>
    <xdr:sp>
      <xdr:nvSpPr>
        <xdr:cNvPr id="2" name="丁字箭头 1"/>
        <xdr:cNvSpPr/>
      </xdr:nvSpPr>
      <xdr:spPr>
        <a:xfrm>
          <a:off x="2679700" y="14321790"/>
          <a:ext cx="868680" cy="594360"/>
        </a:xfrm>
        <a:prstGeom prst="leftRigh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2</xdr:col>
      <xdr:colOff>662940</xdr:colOff>
      <xdr:row>56</xdr:row>
      <xdr:rowOff>213360</xdr:rowOff>
    </xdr:from>
    <xdr:to>
      <xdr:col>2</xdr:col>
      <xdr:colOff>1531620</xdr:colOff>
      <xdr:row>56</xdr:row>
      <xdr:rowOff>807720</xdr:rowOff>
    </xdr:to>
    <xdr:sp>
      <xdr:nvSpPr>
        <xdr:cNvPr id="4" name="丁字箭头 3"/>
        <xdr:cNvSpPr/>
      </xdr:nvSpPr>
      <xdr:spPr>
        <a:xfrm>
          <a:off x="2679700" y="15495270"/>
          <a:ext cx="868680" cy="594360"/>
        </a:xfrm>
        <a:prstGeom prst="leftRigh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2</xdr:col>
      <xdr:colOff>662940</xdr:colOff>
      <xdr:row>57</xdr:row>
      <xdr:rowOff>213360</xdr:rowOff>
    </xdr:from>
    <xdr:to>
      <xdr:col>2</xdr:col>
      <xdr:colOff>1531620</xdr:colOff>
      <xdr:row>57</xdr:row>
      <xdr:rowOff>807720</xdr:rowOff>
    </xdr:to>
    <xdr:sp>
      <xdr:nvSpPr>
        <xdr:cNvPr id="5" name="丁字箭头 4"/>
        <xdr:cNvSpPr/>
      </xdr:nvSpPr>
      <xdr:spPr>
        <a:xfrm>
          <a:off x="2679700" y="16455390"/>
          <a:ext cx="868680" cy="594360"/>
        </a:xfrm>
        <a:prstGeom prst="leftRigh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2</xdr:col>
      <xdr:colOff>662940</xdr:colOff>
      <xdr:row>58</xdr:row>
      <xdr:rowOff>213360</xdr:rowOff>
    </xdr:from>
    <xdr:to>
      <xdr:col>2</xdr:col>
      <xdr:colOff>1531620</xdr:colOff>
      <xdr:row>58</xdr:row>
      <xdr:rowOff>807720</xdr:rowOff>
    </xdr:to>
    <xdr:sp>
      <xdr:nvSpPr>
        <xdr:cNvPr id="7" name="丁字箭头 6"/>
        <xdr:cNvSpPr/>
      </xdr:nvSpPr>
      <xdr:spPr>
        <a:xfrm>
          <a:off x="2679700" y="17339310"/>
          <a:ext cx="868680" cy="594360"/>
        </a:xfrm>
        <a:prstGeom prst="leftRigh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2</xdr:col>
      <xdr:colOff>662940</xdr:colOff>
      <xdr:row>59</xdr:row>
      <xdr:rowOff>213360</xdr:rowOff>
    </xdr:from>
    <xdr:to>
      <xdr:col>2</xdr:col>
      <xdr:colOff>1531620</xdr:colOff>
      <xdr:row>59</xdr:row>
      <xdr:rowOff>807720</xdr:rowOff>
    </xdr:to>
    <xdr:sp>
      <xdr:nvSpPr>
        <xdr:cNvPr id="9" name="丁字箭头 8"/>
        <xdr:cNvSpPr/>
      </xdr:nvSpPr>
      <xdr:spPr>
        <a:xfrm>
          <a:off x="2679700" y="18299430"/>
          <a:ext cx="868680" cy="594360"/>
        </a:xfrm>
        <a:prstGeom prst="leftRigh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2</xdr:col>
      <xdr:colOff>662940</xdr:colOff>
      <xdr:row>60</xdr:row>
      <xdr:rowOff>213360</xdr:rowOff>
    </xdr:from>
    <xdr:to>
      <xdr:col>2</xdr:col>
      <xdr:colOff>1531620</xdr:colOff>
      <xdr:row>60</xdr:row>
      <xdr:rowOff>807720</xdr:rowOff>
    </xdr:to>
    <xdr:sp>
      <xdr:nvSpPr>
        <xdr:cNvPr id="11" name="丁字箭头 10"/>
        <xdr:cNvSpPr/>
      </xdr:nvSpPr>
      <xdr:spPr>
        <a:xfrm>
          <a:off x="2679700" y="19244310"/>
          <a:ext cx="868680" cy="594360"/>
        </a:xfrm>
        <a:prstGeom prst="leftRigh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2</xdr:col>
      <xdr:colOff>716280</xdr:colOff>
      <xdr:row>117</xdr:row>
      <xdr:rowOff>358140</xdr:rowOff>
    </xdr:from>
    <xdr:to>
      <xdr:col>2</xdr:col>
      <xdr:colOff>1524000</xdr:colOff>
      <xdr:row>117</xdr:row>
      <xdr:rowOff>952500</xdr:rowOff>
    </xdr:to>
    <xdr:sp>
      <xdr:nvSpPr>
        <xdr:cNvPr id="12" name="丁字箭头 11"/>
        <xdr:cNvSpPr/>
      </xdr:nvSpPr>
      <xdr:spPr>
        <a:xfrm>
          <a:off x="2733040" y="46986825"/>
          <a:ext cx="807720" cy="594360"/>
        </a:xfrm>
        <a:prstGeom prst="leftRigh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2</xdr:col>
      <xdr:colOff>624840</xdr:colOff>
      <xdr:row>118</xdr:row>
      <xdr:rowOff>220980</xdr:rowOff>
    </xdr:from>
    <xdr:to>
      <xdr:col>2</xdr:col>
      <xdr:colOff>1577340</xdr:colOff>
      <xdr:row>118</xdr:row>
      <xdr:rowOff>784860</xdr:rowOff>
    </xdr:to>
    <xdr:sp>
      <xdr:nvSpPr>
        <xdr:cNvPr id="13" name="丁字箭头 12"/>
        <xdr:cNvSpPr/>
      </xdr:nvSpPr>
      <xdr:spPr>
        <a:xfrm>
          <a:off x="2641600" y="48061245"/>
          <a:ext cx="952500" cy="563880"/>
        </a:xfrm>
        <a:prstGeom prst="leftRigh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2</xdr:col>
      <xdr:colOff>624840</xdr:colOff>
      <xdr:row>119</xdr:row>
      <xdr:rowOff>220980</xdr:rowOff>
    </xdr:from>
    <xdr:to>
      <xdr:col>2</xdr:col>
      <xdr:colOff>1577340</xdr:colOff>
      <xdr:row>119</xdr:row>
      <xdr:rowOff>784860</xdr:rowOff>
    </xdr:to>
    <xdr:sp>
      <xdr:nvSpPr>
        <xdr:cNvPr id="15" name="丁字箭头 14"/>
        <xdr:cNvSpPr/>
      </xdr:nvSpPr>
      <xdr:spPr>
        <a:xfrm>
          <a:off x="2641600" y="49021365"/>
          <a:ext cx="952500" cy="563880"/>
        </a:xfrm>
        <a:prstGeom prst="leftRigh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2</xdr:col>
      <xdr:colOff>624840</xdr:colOff>
      <xdr:row>120</xdr:row>
      <xdr:rowOff>220980</xdr:rowOff>
    </xdr:from>
    <xdr:to>
      <xdr:col>2</xdr:col>
      <xdr:colOff>1577340</xdr:colOff>
      <xdr:row>120</xdr:row>
      <xdr:rowOff>784860</xdr:rowOff>
    </xdr:to>
    <xdr:sp>
      <xdr:nvSpPr>
        <xdr:cNvPr id="16" name="丁字箭头 15"/>
        <xdr:cNvSpPr/>
      </xdr:nvSpPr>
      <xdr:spPr>
        <a:xfrm>
          <a:off x="2641600" y="50034825"/>
          <a:ext cx="952500" cy="563880"/>
        </a:xfrm>
        <a:prstGeom prst="leftRigh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2</xdr:col>
      <xdr:colOff>624840</xdr:colOff>
      <xdr:row>121</xdr:row>
      <xdr:rowOff>220980</xdr:rowOff>
    </xdr:from>
    <xdr:to>
      <xdr:col>2</xdr:col>
      <xdr:colOff>1577340</xdr:colOff>
      <xdr:row>121</xdr:row>
      <xdr:rowOff>784860</xdr:rowOff>
    </xdr:to>
    <xdr:sp>
      <xdr:nvSpPr>
        <xdr:cNvPr id="17" name="丁字箭头 16"/>
        <xdr:cNvSpPr/>
      </xdr:nvSpPr>
      <xdr:spPr>
        <a:xfrm>
          <a:off x="2641600" y="51025425"/>
          <a:ext cx="952500" cy="563880"/>
        </a:xfrm>
        <a:prstGeom prst="leftRigh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2</xdr:col>
      <xdr:colOff>624840</xdr:colOff>
      <xdr:row>122</xdr:row>
      <xdr:rowOff>220980</xdr:rowOff>
    </xdr:from>
    <xdr:to>
      <xdr:col>2</xdr:col>
      <xdr:colOff>1577340</xdr:colOff>
      <xdr:row>122</xdr:row>
      <xdr:rowOff>784860</xdr:rowOff>
    </xdr:to>
    <xdr:sp>
      <xdr:nvSpPr>
        <xdr:cNvPr id="18" name="丁字箭头 17"/>
        <xdr:cNvSpPr/>
      </xdr:nvSpPr>
      <xdr:spPr>
        <a:xfrm>
          <a:off x="2641600" y="52122705"/>
          <a:ext cx="952500" cy="563880"/>
        </a:xfrm>
        <a:prstGeom prst="leftRigh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2</xdr:col>
      <xdr:colOff>624840</xdr:colOff>
      <xdr:row>141</xdr:row>
      <xdr:rowOff>220980</xdr:rowOff>
    </xdr:from>
    <xdr:to>
      <xdr:col>2</xdr:col>
      <xdr:colOff>1577340</xdr:colOff>
      <xdr:row>141</xdr:row>
      <xdr:rowOff>784860</xdr:rowOff>
    </xdr:to>
    <xdr:sp>
      <xdr:nvSpPr>
        <xdr:cNvPr id="20" name="丁字箭头 19"/>
        <xdr:cNvSpPr/>
      </xdr:nvSpPr>
      <xdr:spPr>
        <a:xfrm>
          <a:off x="2641600" y="61716285"/>
          <a:ext cx="952500" cy="563880"/>
        </a:xfrm>
        <a:prstGeom prst="leftRigh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2</xdr:col>
      <xdr:colOff>624840</xdr:colOff>
      <xdr:row>142</xdr:row>
      <xdr:rowOff>220980</xdr:rowOff>
    </xdr:from>
    <xdr:to>
      <xdr:col>2</xdr:col>
      <xdr:colOff>1577340</xdr:colOff>
      <xdr:row>142</xdr:row>
      <xdr:rowOff>784860</xdr:rowOff>
    </xdr:to>
    <xdr:sp>
      <xdr:nvSpPr>
        <xdr:cNvPr id="21" name="丁字箭头 20"/>
        <xdr:cNvSpPr/>
      </xdr:nvSpPr>
      <xdr:spPr>
        <a:xfrm>
          <a:off x="2641600" y="62653545"/>
          <a:ext cx="952500" cy="563880"/>
        </a:xfrm>
        <a:prstGeom prst="leftRigh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2</xdr:col>
      <xdr:colOff>624840</xdr:colOff>
      <xdr:row>143</xdr:row>
      <xdr:rowOff>220980</xdr:rowOff>
    </xdr:from>
    <xdr:to>
      <xdr:col>2</xdr:col>
      <xdr:colOff>1577340</xdr:colOff>
      <xdr:row>143</xdr:row>
      <xdr:rowOff>784860</xdr:rowOff>
    </xdr:to>
    <xdr:sp>
      <xdr:nvSpPr>
        <xdr:cNvPr id="23" name="丁字箭头 22"/>
        <xdr:cNvSpPr/>
      </xdr:nvSpPr>
      <xdr:spPr>
        <a:xfrm>
          <a:off x="2641600" y="63613665"/>
          <a:ext cx="952500" cy="563880"/>
        </a:xfrm>
        <a:prstGeom prst="leftRigh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2</xdr:col>
      <xdr:colOff>624840</xdr:colOff>
      <xdr:row>144</xdr:row>
      <xdr:rowOff>220980</xdr:rowOff>
    </xdr:from>
    <xdr:to>
      <xdr:col>2</xdr:col>
      <xdr:colOff>1577340</xdr:colOff>
      <xdr:row>144</xdr:row>
      <xdr:rowOff>784860</xdr:rowOff>
    </xdr:to>
    <xdr:sp>
      <xdr:nvSpPr>
        <xdr:cNvPr id="25" name="丁字箭头 24"/>
        <xdr:cNvSpPr/>
      </xdr:nvSpPr>
      <xdr:spPr>
        <a:xfrm>
          <a:off x="2641600" y="64558545"/>
          <a:ext cx="952500" cy="563880"/>
        </a:xfrm>
        <a:prstGeom prst="leftRigh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2</xdr:col>
      <xdr:colOff>853440</xdr:colOff>
      <xdr:row>147</xdr:row>
      <xdr:rowOff>251460</xdr:rowOff>
    </xdr:from>
    <xdr:to>
      <xdr:col>2</xdr:col>
      <xdr:colOff>1303020</xdr:colOff>
      <xdr:row>147</xdr:row>
      <xdr:rowOff>1021080</xdr:rowOff>
    </xdr:to>
    <xdr:sp>
      <xdr:nvSpPr>
        <xdr:cNvPr id="26" name="左箭头标注 25"/>
        <xdr:cNvSpPr/>
      </xdr:nvSpPr>
      <xdr:spPr>
        <a:xfrm>
          <a:off x="2870200" y="67515105"/>
          <a:ext cx="449580" cy="769620"/>
        </a:xfrm>
        <a:prstGeom prst="leftArrow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oneCellAnchor>
    <xdr:from>
      <xdr:col>11</xdr:col>
      <xdr:colOff>441961</xdr:colOff>
      <xdr:row>174</xdr:row>
      <xdr:rowOff>381000</xdr:rowOff>
    </xdr:from>
    <xdr:ext cx="1508760" cy="1212538"/>
    <xdr:sp>
      <xdr:nvSpPr>
        <xdr:cNvPr id="30" name="文本框 29"/>
        <xdr:cNvSpPr txBox="1"/>
      </xdr:nvSpPr>
      <xdr:spPr>
        <a:xfrm>
          <a:off x="10861675" y="75558015"/>
          <a:ext cx="1508760" cy="1212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noAutofit/>
        </a:bodyPr>
        <a:lstStyle/>
        <a:p>
          <a:endParaRPr lang="zh-CN" altLang="en-US" sz="1100"/>
        </a:p>
      </xdr:txBody>
    </xdr:sp>
    <xdr:clientData/>
  </xdr:oneCellAnchor>
  <xdr:oneCellAnchor>
    <xdr:from>
      <xdr:col>14</xdr:col>
      <xdr:colOff>548640</xdr:colOff>
      <xdr:row>175</xdr:row>
      <xdr:rowOff>822960</xdr:rowOff>
    </xdr:from>
    <xdr:ext cx="184731" cy="264560"/>
    <xdr:sp>
      <xdr:nvSpPr>
        <xdr:cNvPr id="31" name="文本框 30"/>
        <xdr:cNvSpPr txBox="1"/>
      </xdr:nvSpPr>
      <xdr:spPr>
        <a:xfrm>
          <a:off x="13336270" y="76944855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15</xdr:col>
      <xdr:colOff>381000</xdr:colOff>
      <xdr:row>174</xdr:row>
      <xdr:rowOff>548640</xdr:rowOff>
    </xdr:from>
    <xdr:ext cx="1120140" cy="922020"/>
    <xdr:sp>
      <xdr:nvSpPr>
        <xdr:cNvPr id="32" name="文本框 31"/>
        <xdr:cNvSpPr txBox="1"/>
      </xdr:nvSpPr>
      <xdr:spPr>
        <a:xfrm>
          <a:off x="13814425" y="75725655"/>
          <a:ext cx="1120140" cy="9220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altLang="zh-CN" sz="1100"/>
        </a:p>
      </xdr:txBody>
    </xdr:sp>
    <xdr:clientData/>
  </xdr:oneCellAnchor>
  <xdr:twoCellAnchor>
    <xdr:from>
      <xdr:col>2</xdr:col>
      <xdr:colOff>624840</xdr:colOff>
      <xdr:row>61</xdr:row>
      <xdr:rowOff>220980</xdr:rowOff>
    </xdr:from>
    <xdr:to>
      <xdr:col>2</xdr:col>
      <xdr:colOff>1577340</xdr:colOff>
      <xdr:row>61</xdr:row>
      <xdr:rowOff>784860</xdr:rowOff>
    </xdr:to>
    <xdr:sp>
      <xdr:nvSpPr>
        <xdr:cNvPr id="34" name="丁字箭头 33"/>
        <xdr:cNvSpPr/>
      </xdr:nvSpPr>
      <xdr:spPr>
        <a:xfrm>
          <a:off x="2641600" y="20265390"/>
          <a:ext cx="952500" cy="563880"/>
        </a:xfrm>
        <a:prstGeom prst="leftRigh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2</xdr:col>
      <xdr:colOff>624840</xdr:colOff>
      <xdr:row>62</xdr:row>
      <xdr:rowOff>220980</xdr:rowOff>
    </xdr:from>
    <xdr:to>
      <xdr:col>2</xdr:col>
      <xdr:colOff>1577340</xdr:colOff>
      <xdr:row>62</xdr:row>
      <xdr:rowOff>784860</xdr:rowOff>
    </xdr:to>
    <xdr:sp>
      <xdr:nvSpPr>
        <xdr:cNvPr id="38" name="丁字箭头 37"/>
        <xdr:cNvSpPr/>
      </xdr:nvSpPr>
      <xdr:spPr>
        <a:xfrm>
          <a:off x="2641600" y="21278850"/>
          <a:ext cx="952500" cy="563880"/>
        </a:xfrm>
        <a:prstGeom prst="leftRigh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2</xdr:col>
      <xdr:colOff>624840</xdr:colOff>
      <xdr:row>63</xdr:row>
      <xdr:rowOff>220980</xdr:rowOff>
    </xdr:from>
    <xdr:to>
      <xdr:col>2</xdr:col>
      <xdr:colOff>1577340</xdr:colOff>
      <xdr:row>63</xdr:row>
      <xdr:rowOff>784860</xdr:rowOff>
    </xdr:to>
    <xdr:sp>
      <xdr:nvSpPr>
        <xdr:cNvPr id="40" name="丁字箭头 39"/>
        <xdr:cNvSpPr/>
      </xdr:nvSpPr>
      <xdr:spPr>
        <a:xfrm>
          <a:off x="2641600" y="22292310"/>
          <a:ext cx="952500" cy="563880"/>
        </a:xfrm>
        <a:prstGeom prst="leftRigh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2</xdr:col>
      <xdr:colOff>624840</xdr:colOff>
      <xdr:row>64</xdr:row>
      <xdr:rowOff>220980</xdr:rowOff>
    </xdr:from>
    <xdr:to>
      <xdr:col>2</xdr:col>
      <xdr:colOff>1577340</xdr:colOff>
      <xdr:row>64</xdr:row>
      <xdr:rowOff>784860</xdr:rowOff>
    </xdr:to>
    <xdr:sp>
      <xdr:nvSpPr>
        <xdr:cNvPr id="41" name="丁字箭头 40"/>
        <xdr:cNvSpPr/>
      </xdr:nvSpPr>
      <xdr:spPr>
        <a:xfrm>
          <a:off x="2641600" y="23305770"/>
          <a:ext cx="952500" cy="563880"/>
        </a:xfrm>
        <a:prstGeom prst="leftRigh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2</xdr:col>
      <xdr:colOff>624840</xdr:colOff>
      <xdr:row>65</xdr:row>
      <xdr:rowOff>220980</xdr:rowOff>
    </xdr:from>
    <xdr:to>
      <xdr:col>2</xdr:col>
      <xdr:colOff>1577340</xdr:colOff>
      <xdr:row>65</xdr:row>
      <xdr:rowOff>784860</xdr:rowOff>
    </xdr:to>
    <xdr:sp>
      <xdr:nvSpPr>
        <xdr:cNvPr id="42" name="丁字箭头 41"/>
        <xdr:cNvSpPr/>
      </xdr:nvSpPr>
      <xdr:spPr>
        <a:xfrm>
          <a:off x="2641600" y="24319230"/>
          <a:ext cx="952500" cy="563880"/>
        </a:xfrm>
        <a:prstGeom prst="leftRigh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2</xdr:col>
      <xdr:colOff>624840</xdr:colOff>
      <xdr:row>66</xdr:row>
      <xdr:rowOff>220980</xdr:rowOff>
    </xdr:from>
    <xdr:to>
      <xdr:col>2</xdr:col>
      <xdr:colOff>1577340</xdr:colOff>
      <xdr:row>66</xdr:row>
      <xdr:rowOff>784860</xdr:rowOff>
    </xdr:to>
    <xdr:sp>
      <xdr:nvSpPr>
        <xdr:cNvPr id="43" name="丁字箭头 42"/>
        <xdr:cNvSpPr/>
      </xdr:nvSpPr>
      <xdr:spPr>
        <a:xfrm>
          <a:off x="2641600" y="25332690"/>
          <a:ext cx="952500" cy="563880"/>
        </a:xfrm>
        <a:prstGeom prst="leftRigh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2</xdr:col>
      <xdr:colOff>624840</xdr:colOff>
      <xdr:row>67</xdr:row>
      <xdr:rowOff>220980</xdr:rowOff>
    </xdr:from>
    <xdr:to>
      <xdr:col>2</xdr:col>
      <xdr:colOff>1577340</xdr:colOff>
      <xdr:row>67</xdr:row>
      <xdr:rowOff>784860</xdr:rowOff>
    </xdr:to>
    <xdr:sp>
      <xdr:nvSpPr>
        <xdr:cNvPr id="44" name="丁字箭头 43"/>
        <xdr:cNvSpPr/>
      </xdr:nvSpPr>
      <xdr:spPr>
        <a:xfrm>
          <a:off x="2641600" y="26346150"/>
          <a:ext cx="952500" cy="563880"/>
        </a:xfrm>
        <a:prstGeom prst="leftRigh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2</xdr:col>
      <xdr:colOff>624840</xdr:colOff>
      <xdr:row>68</xdr:row>
      <xdr:rowOff>266700</xdr:rowOff>
    </xdr:from>
    <xdr:to>
      <xdr:col>2</xdr:col>
      <xdr:colOff>1635252</xdr:colOff>
      <xdr:row>68</xdr:row>
      <xdr:rowOff>701040</xdr:rowOff>
    </xdr:to>
    <xdr:sp>
      <xdr:nvSpPr>
        <xdr:cNvPr id="3" name="丁字箭头 2"/>
        <xdr:cNvSpPr/>
      </xdr:nvSpPr>
      <xdr:spPr>
        <a:xfrm>
          <a:off x="2641600" y="27405330"/>
          <a:ext cx="1010285" cy="434340"/>
        </a:xfrm>
        <a:prstGeom prst="leftRigh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2</xdr:col>
      <xdr:colOff>624840</xdr:colOff>
      <xdr:row>69</xdr:row>
      <xdr:rowOff>266700</xdr:rowOff>
    </xdr:from>
    <xdr:to>
      <xdr:col>2</xdr:col>
      <xdr:colOff>1635252</xdr:colOff>
      <xdr:row>69</xdr:row>
      <xdr:rowOff>701040</xdr:rowOff>
    </xdr:to>
    <xdr:sp>
      <xdr:nvSpPr>
        <xdr:cNvPr id="36" name="丁字箭头 35"/>
        <xdr:cNvSpPr/>
      </xdr:nvSpPr>
      <xdr:spPr>
        <a:xfrm>
          <a:off x="2641600" y="28418790"/>
          <a:ext cx="1010285" cy="434340"/>
        </a:xfrm>
        <a:prstGeom prst="leftRigh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2</xdr:col>
      <xdr:colOff>624840</xdr:colOff>
      <xdr:row>70</xdr:row>
      <xdr:rowOff>266700</xdr:rowOff>
    </xdr:from>
    <xdr:to>
      <xdr:col>2</xdr:col>
      <xdr:colOff>1635252</xdr:colOff>
      <xdr:row>70</xdr:row>
      <xdr:rowOff>701040</xdr:rowOff>
    </xdr:to>
    <xdr:sp>
      <xdr:nvSpPr>
        <xdr:cNvPr id="37" name="丁字箭头 36"/>
        <xdr:cNvSpPr/>
      </xdr:nvSpPr>
      <xdr:spPr>
        <a:xfrm>
          <a:off x="2641600" y="29432250"/>
          <a:ext cx="1010285" cy="434340"/>
        </a:xfrm>
        <a:prstGeom prst="leftRigh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2</xdr:col>
      <xdr:colOff>624840</xdr:colOff>
      <xdr:row>71</xdr:row>
      <xdr:rowOff>266700</xdr:rowOff>
    </xdr:from>
    <xdr:to>
      <xdr:col>2</xdr:col>
      <xdr:colOff>1635252</xdr:colOff>
      <xdr:row>71</xdr:row>
      <xdr:rowOff>701040</xdr:rowOff>
    </xdr:to>
    <xdr:sp>
      <xdr:nvSpPr>
        <xdr:cNvPr id="39" name="丁字箭头 38"/>
        <xdr:cNvSpPr/>
      </xdr:nvSpPr>
      <xdr:spPr>
        <a:xfrm>
          <a:off x="2641600" y="30445710"/>
          <a:ext cx="1010285" cy="434340"/>
        </a:xfrm>
        <a:prstGeom prst="leftRigh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2</xdr:col>
      <xdr:colOff>624840</xdr:colOff>
      <xdr:row>72</xdr:row>
      <xdr:rowOff>266700</xdr:rowOff>
    </xdr:from>
    <xdr:to>
      <xdr:col>2</xdr:col>
      <xdr:colOff>1635252</xdr:colOff>
      <xdr:row>72</xdr:row>
      <xdr:rowOff>701040</xdr:rowOff>
    </xdr:to>
    <xdr:sp>
      <xdr:nvSpPr>
        <xdr:cNvPr id="45" name="丁字箭头 44"/>
        <xdr:cNvSpPr/>
      </xdr:nvSpPr>
      <xdr:spPr>
        <a:xfrm>
          <a:off x="2641600" y="31459170"/>
          <a:ext cx="1010285" cy="434340"/>
        </a:xfrm>
        <a:prstGeom prst="leftRigh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2</xdr:col>
      <xdr:colOff>624840</xdr:colOff>
      <xdr:row>123</xdr:row>
      <xdr:rowOff>220980</xdr:rowOff>
    </xdr:from>
    <xdr:to>
      <xdr:col>2</xdr:col>
      <xdr:colOff>1577340</xdr:colOff>
      <xdr:row>123</xdr:row>
      <xdr:rowOff>784860</xdr:rowOff>
    </xdr:to>
    <xdr:sp>
      <xdr:nvSpPr>
        <xdr:cNvPr id="46" name="丁字箭头 45"/>
        <xdr:cNvSpPr/>
      </xdr:nvSpPr>
      <xdr:spPr>
        <a:xfrm>
          <a:off x="2641600" y="53136165"/>
          <a:ext cx="952500" cy="563880"/>
        </a:xfrm>
        <a:prstGeom prst="leftRigh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2</xdr:col>
      <xdr:colOff>624840</xdr:colOff>
      <xdr:row>124</xdr:row>
      <xdr:rowOff>220980</xdr:rowOff>
    </xdr:from>
    <xdr:to>
      <xdr:col>2</xdr:col>
      <xdr:colOff>1577340</xdr:colOff>
      <xdr:row>124</xdr:row>
      <xdr:rowOff>784860</xdr:rowOff>
    </xdr:to>
    <xdr:sp>
      <xdr:nvSpPr>
        <xdr:cNvPr id="47" name="丁字箭头 46"/>
        <xdr:cNvSpPr/>
      </xdr:nvSpPr>
      <xdr:spPr>
        <a:xfrm>
          <a:off x="2641600" y="54149625"/>
          <a:ext cx="952500" cy="563880"/>
        </a:xfrm>
        <a:prstGeom prst="leftRigh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2</xdr:col>
      <xdr:colOff>609600</xdr:colOff>
      <xdr:row>125</xdr:row>
      <xdr:rowOff>205740</xdr:rowOff>
    </xdr:from>
    <xdr:to>
      <xdr:col>2</xdr:col>
      <xdr:colOff>1615440</xdr:colOff>
      <xdr:row>125</xdr:row>
      <xdr:rowOff>765567</xdr:rowOff>
    </xdr:to>
    <xdr:sp>
      <xdr:nvSpPr>
        <xdr:cNvPr id="49" name="十字箭头 48"/>
        <xdr:cNvSpPr/>
      </xdr:nvSpPr>
      <xdr:spPr>
        <a:xfrm>
          <a:off x="2626360" y="55147845"/>
          <a:ext cx="1005840" cy="559435"/>
        </a:xfrm>
        <a:prstGeom prst="quad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2</xdr:col>
      <xdr:colOff>624840</xdr:colOff>
      <xdr:row>73</xdr:row>
      <xdr:rowOff>266700</xdr:rowOff>
    </xdr:from>
    <xdr:to>
      <xdr:col>2</xdr:col>
      <xdr:colOff>1635252</xdr:colOff>
      <xdr:row>73</xdr:row>
      <xdr:rowOff>701040</xdr:rowOff>
    </xdr:to>
    <xdr:sp>
      <xdr:nvSpPr>
        <xdr:cNvPr id="50" name="丁字箭头 49"/>
        <xdr:cNvSpPr/>
      </xdr:nvSpPr>
      <xdr:spPr>
        <a:xfrm>
          <a:off x="2641600" y="32472630"/>
          <a:ext cx="1010285" cy="434340"/>
        </a:xfrm>
        <a:prstGeom prst="leftRigh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2</xdr:col>
      <xdr:colOff>624840</xdr:colOff>
      <xdr:row>126</xdr:row>
      <xdr:rowOff>220980</xdr:rowOff>
    </xdr:from>
    <xdr:to>
      <xdr:col>2</xdr:col>
      <xdr:colOff>1577340</xdr:colOff>
      <xdr:row>126</xdr:row>
      <xdr:rowOff>784860</xdr:rowOff>
    </xdr:to>
    <xdr:sp>
      <xdr:nvSpPr>
        <xdr:cNvPr id="51" name="丁字箭头 50"/>
        <xdr:cNvSpPr/>
      </xdr:nvSpPr>
      <xdr:spPr>
        <a:xfrm>
          <a:off x="2641600" y="56176545"/>
          <a:ext cx="952500" cy="563880"/>
        </a:xfrm>
        <a:prstGeom prst="leftRigh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2</xdr:col>
      <xdr:colOff>609600</xdr:colOff>
      <xdr:row>127</xdr:row>
      <xdr:rowOff>205740</xdr:rowOff>
    </xdr:from>
    <xdr:to>
      <xdr:col>2</xdr:col>
      <xdr:colOff>1615440</xdr:colOff>
      <xdr:row>127</xdr:row>
      <xdr:rowOff>765567</xdr:rowOff>
    </xdr:to>
    <xdr:sp>
      <xdr:nvSpPr>
        <xdr:cNvPr id="52" name="十字箭头 51"/>
        <xdr:cNvSpPr/>
      </xdr:nvSpPr>
      <xdr:spPr>
        <a:xfrm>
          <a:off x="2626360" y="57174765"/>
          <a:ext cx="1005840" cy="559435"/>
        </a:xfrm>
        <a:prstGeom prst="quad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2</xdr:col>
      <xdr:colOff>624840</xdr:colOff>
      <xdr:row>74</xdr:row>
      <xdr:rowOff>266700</xdr:rowOff>
    </xdr:from>
    <xdr:to>
      <xdr:col>2</xdr:col>
      <xdr:colOff>1635252</xdr:colOff>
      <xdr:row>74</xdr:row>
      <xdr:rowOff>701040</xdr:rowOff>
    </xdr:to>
    <xdr:sp>
      <xdr:nvSpPr>
        <xdr:cNvPr id="53" name="丁字箭头 52"/>
        <xdr:cNvSpPr/>
      </xdr:nvSpPr>
      <xdr:spPr>
        <a:xfrm>
          <a:off x="2641600" y="33486090"/>
          <a:ext cx="1010285" cy="434340"/>
        </a:xfrm>
        <a:prstGeom prst="leftRigh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2</xdr:col>
      <xdr:colOff>624840</xdr:colOff>
      <xdr:row>75</xdr:row>
      <xdr:rowOff>266700</xdr:rowOff>
    </xdr:from>
    <xdr:to>
      <xdr:col>2</xdr:col>
      <xdr:colOff>1635252</xdr:colOff>
      <xdr:row>75</xdr:row>
      <xdr:rowOff>701040</xdr:rowOff>
    </xdr:to>
    <xdr:sp>
      <xdr:nvSpPr>
        <xdr:cNvPr id="54" name="丁字箭头 53"/>
        <xdr:cNvSpPr/>
      </xdr:nvSpPr>
      <xdr:spPr>
        <a:xfrm>
          <a:off x="2641600" y="34499550"/>
          <a:ext cx="1010285" cy="434340"/>
        </a:xfrm>
        <a:prstGeom prst="leftRigh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2</xdr:col>
      <xdr:colOff>624840</xdr:colOff>
      <xdr:row>76</xdr:row>
      <xdr:rowOff>266700</xdr:rowOff>
    </xdr:from>
    <xdr:to>
      <xdr:col>2</xdr:col>
      <xdr:colOff>1635252</xdr:colOff>
      <xdr:row>76</xdr:row>
      <xdr:rowOff>701040</xdr:rowOff>
    </xdr:to>
    <xdr:sp>
      <xdr:nvSpPr>
        <xdr:cNvPr id="55" name="丁字箭头 54"/>
        <xdr:cNvSpPr/>
      </xdr:nvSpPr>
      <xdr:spPr>
        <a:xfrm>
          <a:off x="2641600" y="35513010"/>
          <a:ext cx="1010285" cy="434340"/>
        </a:xfrm>
        <a:prstGeom prst="leftRigh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2</xdr:col>
      <xdr:colOff>624840</xdr:colOff>
      <xdr:row>145</xdr:row>
      <xdr:rowOff>220980</xdr:rowOff>
    </xdr:from>
    <xdr:to>
      <xdr:col>2</xdr:col>
      <xdr:colOff>1577340</xdr:colOff>
      <xdr:row>145</xdr:row>
      <xdr:rowOff>784860</xdr:rowOff>
    </xdr:to>
    <xdr:sp>
      <xdr:nvSpPr>
        <xdr:cNvPr id="56" name="丁字箭头 55"/>
        <xdr:cNvSpPr/>
      </xdr:nvSpPr>
      <xdr:spPr>
        <a:xfrm>
          <a:off x="2641600" y="65533905"/>
          <a:ext cx="952500" cy="563880"/>
        </a:xfrm>
        <a:prstGeom prst="leftRigh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2</xdr:col>
      <xdr:colOff>624840</xdr:colOff>
      <xdr:row>145</xdr:row>
      <xdr:rowOff>220980</xdr:rowOff>
    </xdr:from>
    <xdr:to>
      <xdr:col>2</xdr:col>
      <xdr:colOff>1577340</xdr:colOff>
      <xdr:row>145</xdr:row>
      <xdr:rowOff>784860</xdr:rowOff>
    </xdr:to>
    <xdr:sp>
      <xdr:nvSpPr>
        <xdr:cNvPr id="57" name="丁字箭头 56"/>
        <xdr:cNvSpPr/>
      </xdr:nvSpPr>
      <xdr:spPr>
        <a:xfrm>
          <a:off x="2641600" y="65533905"/>
          <a:ext cx="952500" cy="563880"/>
        </a:xfrm>
        <a:prstGeom prst="leftRigh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2</xdr:col>
      <xdr:colOff>624840</xdr:colOff>
      <xdr:row>146</xdr:row>
      <xdr:rowOff>220980</xdr:rowOff>
    </xdr:from>
    <xdr:to>
      <xdr:col>2</xdr:col>
      <xdr:colOff>1577340</xdr:colOff>
      <xdr:row>146</xdr:row>
      <xdr:rowOff>784860</xdr:rowOff>
    </xdr:to>
    <xdr:sp>
      <xdr:nvSpPr>
        <xdr:cNvPr id="58" name="丁字箭头 57"/>
        <xdr:cNvSpPr/>
      </xdr:nvSpPr>
      <xdr:spPr>
        <a:xfrm>
          <a:off x="2641600" y="66509265"/>
          <a:ext cx="952500" cy="563880"/>
        </a:xfrm>
        <a:prstGeom prst="leftRigh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2</xdr:col>
      <xdr:colOff>624840</xdr:colOff>
      <xdr:row>146</xdr:row>
      <xdr:rowOff>220980</xdr:rowOff>
    </xdr:from>
    <xdr:to>
      <xdr:col>2</xdr:col>
      <xdr:colOff>1577340</xdr:colOff>
      <xdr:row>146</xdr:row>
      <xdr:rowOff>784860</xdr:rowOff>
    </xdr:to>
    <xdr:sp>
      <xdr:nvSpPr>
        <xdr:cNvPr id="59" name="丁字箭头 58"/>
        <xdr:cNvSpPr/>
      </xdr:nvSpPr>
      <xdr:spPr>
        <a:xfrm>
          <a:off x="2641600" y="66509265"/>
          <a:ext cx="952500" cy="563880"/>
        </a:xfrm>
        <a:prstGeom prst="leftRigh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0"/>
  <sheetViews>
    <sheetView tabSelected="1" topLeftCell="A143" workbookViewId="0">
      <selection activeCell="B151" sqref="B151"/>
    </sheetView>
  </sheetViews>
  <sheetFormatPr defaultColWidth="9" defaultRowHeight="13.85"/>
  <cols>
    <col min="2" max="2" width="19.1061946902655" customWidth="1"/>
    <col min="3" max="3" width="32.4424778761062" customWidth="1"/>
    <col min="9" max="9" width="18" customWidth="1"/>
    <col min="11" max="11" width="12.6637168141593" style="1" customWidth="1"/>
    <col min="12" max="12" width="15" customWidth="1"/>
  </cols>
  <sheetData>
    <row r="1" ht="33.6" customHeight="1" spans="1:10">
      <c r="A1" s="2"/>
      <c r="B1" s="2"/>
      <c r="C1" s="3" t="s">
        <v>0</v>
      </c>
      <c r="D1" s="2"/>
      <c r="I1" s="2"/>
      <c r="J1" s="2"/>
    </row>
    <row r="2" ht="19.9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/>
    </row>
    <row r="3" ht="19.95" customHeight="1" spans="1:10">
      <c r="A3" s="4">
        <v>1</v>
      </c>
      <c r="B3" s="4" t="s">
        <v>10</v>
      </c>
      <c r="C3" s="4" t="s">
        <v>11</v>
      </c>
      <c r="D3" s="4" t="s">
        <v>12</v>
      </c>
      <c r="E3" s="4">
        <v>105</v>
      </c>
      <c r="F3" s="4"/>
      <c r="G3" s="4"/>
      <c r="H3" s="4"/>
      <c r="I3" s="4" t="s">
        <v>13</v>
      </c>
      <c r="J3" s="4"/>
    </row>
    <row r="4" ht="19.95" customHeight="1" spans="1:10">
      <c r="A4" s="4">
        <v>2</v>
      </c>
      <c r="B4" s="4" t="s">
        <v>10</v>
      </c>
      <c r="C4" s="4" t="s">
        <v>14</v>
      </c>
      <c r="D4" s="4" t="s">
        <v>12</v>
      </c>
      <c r="E4" s="4">
        <f>100+9</f>
        <v>109</v>
      </c>
      <c r="F4" s="4"/>
      <c r="G4" s="4"/>
      <c r="H4" s="4"/>
      <c r="I4" s="4" t="s">
        <v>13</v>
      </c>
      <c r="J4" s="4"/>
    </row>
    <row r="5" ht="19.95" customHeight="1" spans="1:10">
      <c r="A5" s="4">
        <v>3</v>
      </c>
      <c r="B5" s="4" t="s">
        <v>10</v>
      </c>
      <c r="C5" s="4" t="s">
        <v>15</v>
      </c>
      <c r="D5" s="4" t="s">
        <v>12</v>
      </c>
      <c r="E5" s="4">
        <f>100+128+174+6</f>
        <v>408</v>
      </c>
      <c r="F5" s="4"/>
      <c r="G5" s="4"/>
      <c r="H5" s="4"/>
      <c r="I5" s="4" t="s">
        <v>13</v>
      </c>
      <c r="J5" s="4"/>
    </row>
    <row r="6" ht="19.95" customHeight="1" spans="1:10">
      <c r="A6" s="4">
        <v>4</v>
      </c>
      <c r="B6" s="4" t="s">
        <v>10</v>
      </c>
      <c r="C6" s="4" t="s">
        <v>16</v>
      </c>
      <c r="D6" s="4" t="s">
        <v>12</v>
      </c>
      <c r="E6" s="4">
        <f>110+20+187+213+122</f>
        <v>652</v>
      </c>
      <c r="F6" s="4"/>
      <c r="G6" s="4"/>
      <c r="H6" s="4"/>
      <c r="I6" s="4" t="s">
        <v>13</v>
      </c>
      <c r="J6" s="4"/>
    </row>
    <row r="7" ht="19.95" customHeight="1" spans="1:10">
      <c r="A7" s="4">
        <v>5</v>
      </c>
      <c r="B7" s="4" t="s">
        <v>10</v>
      </c>
      <c r="C7" s="4" t="s">
        <v>16</v>
      </c>
      <c r="D7" s="4" t="s">
        <v>12</v>
      </c>
      <c r="E7" s="4">
        <f>190+13+16+238</f>
        <v>457</v>
      </c>
      <c r="F7" s="4"/>
      <c r="G7" s="4"/>
      <c r="H7" s="4"/>
      <c r="I7" s="4" t="s">
        <v>17</v>
      </c>
      <c r="J7" s="4"/>
    </row>
    <row r="8" ht="19.95" customHeight="1" spans="1:10">
      <c r="A8" s="4">
        <v>6</v>
      </c>
      <c r="B8" s="4" t="s">
        <v>10</v>
      </c>
      <c r="C8" s="4" t="s">
        <v>16</v>
      </c>
      <c r="D8" s="4" t="s">
        <v>12</v>
      </c>
      <c r="E8" s="4">
        <v>13</v>
      </c>
      <c r="F8" s="4"/>
      <c r="G8" s="4"/>
      <c r="H8" s="4"/>
      <c r="I8" s="4" t="s">
        <v>18</v>
      </c>
      <c r="J8" s="4"/>
    </row>
    <row r="9" ht="19.95" customHeight="1" spans="1:10">
      <c r="A9" s="4">
        <v>7</v>
      </c>
      <c r="B9" s="4" t="s">
        <v>10</v>
      </c>
      <c r="C9" s="4" t="s">
        <v>19</v>
      </c>
      <c r="D9" s="4" t="s">
        <v>12</v>
      </c>
      <c r="E9" s="4">
        <f>58+32+22</f>
        <v>112</v>
      </c>
      <c r="F9" s="4"/>
      <c r="G9" s="4"/>
      <c r="H9" s="4"/>
      <c r="I9" s="4" t="s">
        <v>13</v>
      </c>
      <c r="J9" s="4"/>
    </row>
    <row r="10" ht="19.95" customHeight="1" spans="1:10">
      <c r="A10" s="4">
        <v>8</v>
      </c>
      <c r="B10" s="4" t="s">
        <v>10</v>
      </c>
      <c r="C10" s="4" t="s">
        <v>20</v>
      </c>
      <c r="D10" s="4" t="s">
        <v>12</v>
      </c>
      <c r="E10" s="4">
        <f>95+37+22+70</f>
        <v>224</v>
      </c>
      <c r="F10" s="4"/>
      <c r="G10" s="4"/>
      <c r="H10" s="4"/>
      <c r="I10" s="4" t="s">
        <v>13</v>
      </c>
      <c r="J10" s="4"/>
    </row>
    <row r="11" ht="19.95" customHeight="1" spans="1:10">
      <c r="A11" s="4">
        <v>9</v>
      </c>
      <c r="B11" s="4" t="s">
        <v>10</v>
      </c>
      <c r="C11" s="4" t="s">
        <v>21</v>
      </c>
      <c r="D11" s="4" t="s">
        <v>12</v>
      </c>
      <c r="E11" s="4">
        <f>42</f>
        <v>42</v>
      </c>
      <c r="F11" s="4"/>
      <c r="G11" s="4"/>
      <c r="H11" s="4"/>
      <c r="I11" s="4" t="s">
        <v>13</v>
      </c>
      <c r="J11" s="4"/>
    </row>
    <row r="12" ht="19.95" customHeight="1" spans="1:10">
      <c r="A12" s="4">
        <v>10</v>
      </c>
      <c r="B12" s="4" t="s">
        <v>10</v>
      </c>
      <c r="C12" s="4" t="s">
        <v>22</v>
      </c>
      <c r="D12" s="4" t="s">
        <v>12</v>
      </c>
      <c r="E12" s="4">
        <f>102+10+54</f>
        <v>166</v>
      </c>
      <c r="F12" s="4"/>
      <c r="G12" s="4"/>
      <c r="H12" s="4"/>
      <c r="I12" s="4" t="s">
        <v>13</v>
      </c>
      <c r="J12" s="4"/>
    </row>
    <row r="13" ht="19.95" customHeight="1" spans="1:10">
      <c r="A13" s="4">
        <v>11</v>
      </c>
      <c r="B13" s="4" t="s">
        <v>10</v>
      </c>
      <c r="C13" s="4" t="s">
        <v>23</v>
      </c>
      <c r="D13" s="4" t="s">
        <v>12</v>
      </c>
      <c r="E13" s="4">
        <f>10+36</f>
        <v>46</v>
      </c>
      <c r="F13" s="4"/>
      <c r="G13" s="4"/>
      <c r="H13" s="4"/>
      <c r="I13" s="4" t="s">
        <v>13</v>
      </c>
      <c r="J13" s="4"/>
    </row>
    <row r="14" ht="19.95" customHeight="1" spans="1:10">
      <c r="A14" s="4">
        <v>12</v>
      </c>
      <c r="B14" s="4" t="s">
        <v>10</v>
      </c>
      <c r="C14" s="4" t="s">
        <v>24</v>
      </c>
      <c r="D14" s="4" t="s">
        <v>12</v>
      </c>
      <c r="E14" s="4">
        <f>362+410</f>
        <v>772</v>
      </c>
      <c r="F14" s="4"/>
      <c r="G14" s="4"/>
      <c r="H14" s="4"/>
      <c r="I14" s="4" t="s">
        <v>13</v>
      </c>
      <c r="J14" s="4"/>
    </row>
    <row r="15" ht="19.95" customHeight="1" spans="1:10">
      <c r="A15" s="4">
        <v>13</v>
      </c>
      <c r="B15" s="4" t="s">
        <v>10</v>
      </c>
      <c r="C15" s="4" t="s">
        <v>25</v>
      </c>
      <c r="D15" s="4" t="s">
        <v>12</v>
      </c>
      <c r="E15" s="4">
        <v>11</v>
      </c>
      <c r="F15" s="4"/>
      <c r="G15" s="4"/>
      <c r="H15" s="4"/>
      <c r="I15" s="4" t="s">
        <v>13</v>
      </c>
      <c r="J15" s="4"/>
    </row>
    <row r="16" ht="19.95" customHeight="1" spans="1:10">
      <c r="A16" s="4">
        <v>14</v>
      </c>
      <c r="B16" s="4" t="s">
        <v>10</v>
      </c>
      <c r="C16" s="4" t="s">
        <v>26</v>
      </c>
      <c r="D16" s="4" t="s">
        <v>12</v>
      </c>
      <c r="E16" s="4">
        <f>6+10</f>
        <v>16</v>
      </c>
      <c r="F16" s="4"/>
      <c r="G16" s="4"/>
      <c r="H16" s="4"/>
      <c r="I16" s="4" t="s">
        <v>13</v>
      </c>
      <c r="J16" s="4"/>
    </row>
    <row r="17" ht="19.95" customHeight="1" spans="1:10">
      <c r="A17" s="4">
        <v>15</v>
      </c>
      <c r="B17" s="4" t="s">
        <v>10</v>
      </c>
      <c r="C17" s="4" t="s">
        <v>20</v>
      </c>
      <c r="D17" s="4" t="s">
        <v>12</v>
      </c>
      <c r="E17" s="4">
        <v>14</v>
      </c>
      <c r="F17" s="4"/>
      <c r="G17" s="4"/>
      <c r="H17" s="4"/>
      <c r="I17" s="4" t="s">
        <v>18</v>
      </c>
      <c r="J17" s="4"/>
    </row>
    <row r="18" ht="19.95" customHeight="1" spans="1:10">
      <c r="A18" s="4">
        <v>16</v>
      </c>
      <c r="B18" s="4" t="s">
        <v>10</v>
      </c>
      <c r="C18" s="4" t="s">
        <v>27</v>
      </c>
      <c r="D18" s="4" t="s">
        <v>12</v>
      </c>
      <c r="E18" s="4">
        <f>154+189</f>
        <v>343</v>
      </c>
      <c r="F18" s="4"/>
      <c r="G18" s="4"/>
      <c r="H18" s="4"/>
      <c r="I18" s="4" t="s">
        <v>18</v>
      </c>
      <c r="J18" s="4"/>
    </row>
    <row r="19" ht="19.95" customHeight="1" spans="1:10">
      <c r="A19" s="4">
        <v>17</v>
      </c>
      <c r="B19" s="4" t="s">
        <v>10</v>
      </c>
      <c r="C19" s="4" t="s">
        <v>27</v>
      </c>
      <c r="D19" s="4" t="s">
        <v>12</v>
      </c>
      <c r="E19" s="4">
        <f>190+238</f>
        <v>428</v>
      </c>
      <c r="F19" s="4"/>
      <c r="G19" s="4"/>
      <c r="H19" s="4"/>
      <c r="I19" s="4" t="s">
        <v>28</v>
      </c>
      <c r="J19" s="4"/>
    </row>
    <row r="20" ht="19.95" customHeight="1" spans="1:10">
      <c r="A20" s="4">
        <v>18</v>
      </c>
      <c r="B20" s="4" t="s">
        <v>10</v>
      </c>
      <c r="C20" s="4" t="s">
        <v>27</v>
      </c>
      <c r="D20" s="4" t="s">
        <v>12</v>
      </c>
      <c r="E20" s="4">
        <v>18</v>
      </c>
      <c r="F20" s="4"/>
      <c r="G20" s="4"/>
      <c r="H20" s="4"/>
      <c r="I20" s="4" t="s">
        <v>13</v>
      </c>
      <c r="J20" s="4"/>
    </row>
    <row r="21" ht="19.95" customHeight="1" spans="1:10">
      <c r="A21" s="4">
        <v>19</v>
      </c>
      <c r="B21" s="4" t="s">
        <v>29</v>
      </c>
      <c r="C21" s="4" t="s">
        <v>11</v>
      </c>
      <c r="D21" s="4" t="s">
        <v>30</v>
      </c>
      <c r="E21" s="4">
        <v>1</v>
      </c>
      <c r="F21" s="4"/>
      <c r="G21" s="4"/>
      <c r="H21" s="4"/>
      <c r="I21" s="4"/>
      <c r="J21" s="4"/>
    </row>
    <row r="22" ht="19.95" customHeight="1" spans="1:10">
      <c r="A22" s="4">
        <v>20</v>
      </c>
      <c r="B22" s="4" t="s">
        <v>29</v>
      </c>
      <c r="C22" s="4" t="s">
        <v>21</v>
      </c>
      <c r="D22" s="4" t="s">
        <v>30</v>
      </c>
      <c r="E22" s="4">
        <v>3</v>
      </c>
      <c r="F22" s="4"/>
      <c r="G22" s="4"/>
      <c r="H22" s="4"/>
      <c r="I22" s="4"/>
      <c r="J22" s="4"/>
    </row>
    <row r="23" ht="19.95" customHeight="1" spans="1:10">
      <c r="A23" s="4">
        <v>21</v>
      </c>
      <c r="B23" s="4" t="s">
        <v>29</v>
      </c>
      <c r="C23" s="4" t="s">
        <v>20</v>
      </c>
      <c r="D23" s="4" t="s">
        <v>30</v>
      </c>
      <c r="E23" s="4">
        <f>3+1+2</f>
        <v>6</v>
      </c>
      <c r="F23" s="4"/>
      <c r="G23" s="4"/>
      <c r="H23" s="4"/>
      <c r="I23" s="4"/>
      <c r="J23" s="4"/>
    </row>
    <row r="24" ht="19.95" customHeight="1" spans="1:10">
      <c r="A24" s="4">
        <v>22</v>
      </c>
      <c r="B24" s="4" t="s">
        <v>31</v>
      </c>
      <c r="C24" s="4" t="s">
        <v>11</v>
      </c>
      <c r="D24" s="4" t="s">
        <v>30</v>
      </c>
      <c r="E24" s="4">
        <v>1</v>
      </c>
      <c r="F24" s="4"/>
      <c r="G24" s="4"/>
      <c r="H24" s="4"/>
      <c r="I24" s="4"/>
      <c r="J24" s="4"/>
    </row>
    <row r="25" ht="19.95" customHeight="1" spans="1:10">
      <c r="A25" s="4">
        <v>23</v>
      </c>
      <c r="B25" s="4" t="s">
        <v>31</v>
      </c>
      <c r="C25" s="4" t="s">
        <v>22</v>
      </c>
      <c r="D25" s="4" t="s">
        <v>30</v>
      </c>
      <c r="E25" s="4">
        <v>1</v>
      </c>
      <c r="F25" s="4"/>
      <c r="G25" s="4"/>
      <c r="H25" s="4"/>
      <c r="I25" s="4"/>
      <c r="J25" s="4"/>
    </row>
    <row r="26" ht="19.95" customHeight="1" spans="1:10">
      <c r="A26" s="4">
        <v>24</v>
      </c>
      <c r="B26" s="4" t="s">
        <v>32</v>
      </c>
      <c r="C26" s="4" t="s">
        <v>15</v>
      </c>
      <c r="D26" s="4" t="s">
        <v>30</v>
      </c>
      <c r="E26" s="4">
        <f>1+1</f>
        <v>2</v>
      </c>
      <c r="F26" s="4"/>
      <c r="G26" s="4"/>
      <c r="H26" s="4"/>
      <c r="I26" s="4"/>
      <c r="J26" s="4"/>
    </row>
    <row r="27" ht="19.95" customHeight="1" spans="1:10">
      <c r="A27" s="4">
        <v>25</v>
      </c>
      <c r="B27" s="4" t="s">
        <v>33</v>
      </c>
      <c r="C27" s="4" t="s">
        <v>15</v>
      </c>
      <c r="D27" s="4" t="s">
        <v>30</v>
      </c>
      <c r="E27" s="4">
        <f>3+5</f>
        <v>8</v>
      </c>
      <c r="F27" s="4"/>
      <c r="G27" s="4"/>
      <c r="H27" s="4"/>
      <c r="I27" s="4"/>
      <c r="J27" s="4"/>
    </row>
    <row r="28" ht="19.95" customHeight="1" spans="1:10">
      <c r="A28" s="4">
        <v>26</v>
      </c>
      <c r="B28" s="4" t="s">
        <v>34</v>
      </c>
      <c r="C28" s="4" t="s">
        <v>15</v>
      </c>
      <c r="D28" s="4" t="s">
        <v>30</v>
      </c>
      <c r="E28" s="4">
        <f>4+6</f>
        <v>10</v>
      </c>
      <c r="F28" s="4"/>
      <c r="G28" s="4"/>
      <c r="H28" s="4"/>
      <c r="I28" s="4"/>
      <c r="J28" s="4"/>
    </row>
    <row r="29" ht="19.95" customHeight="1" spans="1:10">
      <c r="A29" s="4">
        <v>27</v>
      </c>
      <c r="B29" s="4" t="s">
        <v>34</v>
      </c>
      <c r="C29" s="4" t="s">
        <v>14</v>
      </c>
      <c r="D29" s="4" t="s">
        <v>30</v>
      </c>
      <c r="E29" s="4">
        <v>2</v>
      </c>
      <c r="F29" s="4"/>
      <c r="G29" s="4"/>
      <c r="H29" s="4"/>
      <c r="I29" s="4"/>
      <c r="J29" s="4"/>
    </row>
    <row r="30" ht="19.95" customHeight="1" spans="1:10">
      <c r="A30" s="4">
        <v>28</v>
      </c>
      <c r="B30" s="4" t="s">
        <v>34</v>
      </c>
      <c r="C30" s="4" t="s">
        <v>16</v>
      </c>
      <c r="D30" s="4" t="s">
        <v>30</v>
      </c>
      <c r="E30" s="4">
        <f>2+7</f>
        <v>9</v>
      </c>
      <c r="F30" s="4"/>
      <c r="G30" s="4"/>
      <c r="H30" s="4"/>
      <c r="I30" s="4"/>
      <c r="J30" s="4"/>
    </row>
    <row r="31" ht="19.95" customHeight="1" spans="1:10">
      <c r="A31" s="4">
        <v>29</v>
      </c>
      <c r="B31" s="4" t="s">
        <v>34</v>
      </c>
      <c r="C31" s="4" t="s">
        <v>22</v>
      </c>
      <c r="D31" s="4" t="s">
        <v>30</v>
      </c>
      <c r="E31" s="4">
        <f>2+1</f>
        <v>3</v>
      </c>
      <c r="F31" s="4"/>
      <c r="G31" s="4"/>
      <c r="H31" s="4"/>
      <c r="I31" s="4"/>
      <c r="J31" s="4"/>
    </row>
    <row r="32" ht="19.95" customHeight="1" spans="1:10">
      <c r="A32" s="4">
        <v>30</v>
      </c>
      <c r="B32" s="4" t="s">
        <v>35</v>
      </c>
      <c r="C32" s="4" t="s">
        <v>25</v>
      </c>
      <c r="D32" s="4" t="s">
        <v>30</v>
      </c>
      <c r="E32" s="4">
        <v>1</v>
      </c>
      <c r="F32" s="4"/>
      <c r="G32" s="4"/>
      <c r="H32" s="4"/>
      <c r="I32" s="4"/>
      <c r="J32" s="4"/>
    </row>
    <row r="33" ht="19.95" customHeight="1" spans="1:10">
      <c r="A33" s="4">
        <v>31</v>
      </c>
      <c r="B33" s="4" t="s">
        <v>35</v>
      </c>
      <c r="C33" s="4" t="s">
        <v>23</v>
      </c>
      <c r="D33" s="4" t="s">
        <v>30</v>
      </c>
      <c r="E33" s="4">
        <v>6</v>
      </c>
      <c r="F33" s="4"/>
      <c r="G33" s="4"/>
      <c r="H33" s="4"/>
      <c r="I33" s="4"/>
      <c r="J33" s="4"/>
    </row>
    <row r="34" ht="19.95" customHeight="1" spans="1:10">
      <c r="A34" s="4">
        <v>32</v>
      </c>
      <c r="B34" s="4" t="s">
        <v>35</v>
      </c>
      <c r="C34" s="4" t="s">
        <v>24</v>
      </c>
      <c r="D34" s="4" t="s">
        <v>30</v>
      </c>
      <c r="E34" s="4">
        <f>28+26</f>
        <v>54</v>
      </c>
      <c r="F34" s="4"/>
      <c r="G34" s="4"/>
      <c r="H34" s="4"/>
      <c r="I34" s="4"/>
      <c r="J34" s="4"/>
    </row>
    <row r="35" ht="19.95" customHeight="1" spans="1:10">
      <c r="A35" s="4">
        <v>33</v>
      </c>
      <c r="B35" s="4" t="s">
        <v>32</v>
      </c>
      <c r="C35" s="4" t="s">
        <v>24</v>
      </c>
      <c r="D35" s="4" t="s">
        <v>30</v>
      </c>
      <c r="E35" s="4">
        <f>14+17</f>
        <v>31</v>
      </c>
      <c r="F35" s="4"/>
      <c r="G35" s="4"/>
      <c r="H35" s="4"/>
      <c r="I35" s="4"/>
      <c r="J35" s="4"/>
    </row>
    <row r="36" ht="19.95" customHeight="1" spans="1:10">
      <c r="A36" s="4">
        <v>34</v>
      </c>
      <c r="B36" s="4" t="s">
        <v>36</v>
      </c>
      <c r="C36" s="4" t="s">
        <v>24</v>
      </c>
      <c r="D36" s="4" t="s">
        <v>30</v>
      </c>
      <c r="E36" s="4">
        <f>12+12</f>
        <v>24</v>
      </c>
      <c r="F36" s="4"/>
      <c r="G36" s="4"/>
      <c r="H36" s="4"/>
      <c r="I36" s="4"/>
      <c r="J36" s="4"/>
    </row>
    <row r="37" ht="19.95" customHeight="1" spans="1:10">
      <c r="A37" s="4">
        <v>35</v>
      </c>
      <c r="B37" s="4" t="s">
        <v>36</v>
      </c>
      <c r="C37" s="4" t="s">
        <v>27</v>
      </c>
      <c r="D37" s="4" t="s">
        <v>30</v>
      </c>
      <c r="E37" s="4">
        <v>6</v>
      </c>
      <c r="F37" s="4"/>
      <c r="G37" s="4"/>
      <c r="H37" s="4"/>
      <c r="I37" s="4"/>
      <c r="J37" s="4"/>
    </row>
    <row r="38" ht="19.95" customHeight="1" spans="1:10">
      <c r="A38" s="4">
        <v>36</v>
      </c>
      <c r="B38" s="4" t="s">
        <v>36</v>
      </c>
      <c r="C38" s="4" t="s">
        <v>16</v>
      </c>
      <c r="D38" s="4" t="s">
        <v>30</v>
      </c>
      <c r="E38" s="4">
        <v>6</v>
      </c>
      <c r="F38" s="4"/>
      <c r="G38" s="4"/>
      <c r="H38" s="4"/>
      <c r="I38" s="4"/>
      <c r="J38" s="4"/>
    </row>
    <row r="39" ht="19.95" customHeight="1" spans="1:10">
      <c r="A39" s="4">
        <v>37</v>
      </c>
      <c r="B39" s="4" t="s">
        <v>36</v>
      </c>
      <c r="C39" s="4" t="s">
        <v>14</v>
      </c>
      <c r="D39" s="4" t="s">
        <v>30</v>
      </c>
      <c r="E39" s="4">
        <v>1</v>
      </c>
      <c r="F39" s="4"/>
      <c r="G39" s="4"/>
      <c r="H39" s="4"/>
      <c r="I39" s="4"/>
      <c r="J39" s="4"/>
    </row>
    <row r="40" ht="19.95" customHeight="1" spans="1:10">
      <c r="A40" s="4">
        <v>38</v>
      </c>
      <c r="B40" s="4" t="s">
        <v>36</v>
      </c>
      <c r="C40" s="4" t="s">
        <v>15</v>
      </c>
      <c r="D40" s="4" t="s">
        <v>30</v>
      </c>
      <c r="E40" s="4">
        <f>1+1</f>
        <v>2</v>
      </c>
      <c r="F40" s="4"/>
      <c r="G40" s="4"/>
      <c r="H40" s="4"/>
      <c r="I40" s="4"/>
      <c r="J40" s="4"/>
    </row>
    <row r="41" ht="19.95" customHeight="1" spans="1:10">
      <c r="A41" s="4">
        <v>39</v>
      </c>
      <c r="B41" s="4" t="s">
        <v>36</v>
      </c>
      <c r="C41" s="4" t="s">
        <v>11</v>
      </c>
      <c r="D41" s="4" t="s">
        <v>30</v>
      </c>
      <c r="E41" s="4">
        <v>1</v>
      </c>
      <c r="F41" s="4"/>
      <c r="G41" s="4"/>
      <c r="H41" s="4"/>
      <c r="I41" s="4"/>
      <c r="J41" s="4"/>
    </row>
    <row r="42" ht="19.95" customHeight="1" spans="1:10">
      <c r="A42" s="4">
        <v>40</v>
      </c>
      <c r="B42" s="4" t="s">
        <v>37</v>
      </c>
      <c r="C42" s="4" t="s">
        <v>15</v>
      </c>
      <c r="D42" s="4" t="s">
        <v>30</v>
      </c>
      <c r="E42" s="4">
        <v>1</v>
      </c>
      <c r="F42" s="4"/>
      <c r="G42" s="4"/>
      <c r="H42" s="4"/>
      <c r="I42" s="4"/>
      <c r="J42" s="4"/>
    </row>
    <row r="43" ht="19.95" customHeight="1" spans="1:10">
      <c r="A43" s="4">
        <v>41</v>
      </c>
      <c r="B43" s="4" t="s">
        <v>35</v>
      </c>
      <c r="C43" s="4" t="s">
        <v>16</v>
      </c>
      <c r="D43" s="4" t="s">
        <v>30</v>
      </c>
      <c r="E43" s="4">
        <f>26+22</f>
        <v>48</v>
      </c>
      <c r="F43" s="4"/>
      <c r="G43" s="4"/>
      <c r="H43" s="4"/>
      <c r="I43" s="4"/>
      <c r="J43" s="4"/>
    </row>
    <row r="44" ht="19.95" customHeight="1" spans="1:10">
      <c r="A44" s="4">
        <v>42</v>
      </c>
      <c r="B44" s="4" t="s">
        <v>32</v>
      </c>
      <c r="C44" s="4" t="s">
        <v>20</v>
      </c>
      <c r="D44" s="4" t="s">
        <v>30</v>
      </c>
      <c r="E44" s="4">
        <v>1</v>
      </c>
      <c r="F44" s="4"/>
      <c r="G44" s="4"/>
      <c r="H44" s="4"/>
      <c r="I44" s="4"/>
      <c r="J44" s="4"/>
    </row>
    <row r="45" ht="19.95" customHeight="1" spans="1:10">
      <c r="A45" s="4">
        <v>43</v>
      </c>
      <c r="B45" s="4" t="s">
        <v>38</v>
      </c>
      <c r="C45" s="4" t="s">
        <v>27</v>
      </c>
      <c r="D45" s="4" t="s">
        <v>30</v>
      </c>
      <c r="E45" s="4">
        <v>6</v>
      </c>
      <c r="F45" s="4"/>
      <c r="G45" s="4"/>
      <c r="H45" s="4"/>
      <c r="I45" s="4"/>
      <c r="J45" s="4"/>
    </row>
    <row r="46" ht="19.95" customHeight="1" spans="1:10">
      <c r="A46" s="4">
        <v>44</v>
      </c>
      <c r="B46" s="4" t="s">
        <v>38</v>
      </c>
      <c r="C46" s="4" t="s">
        <v>15</v>
      </c>
      <c r="D46" s="4" t="s">
        <v>30</v>
      </c>
      <c r="E46" s="4">
        <v>1</v>
      </c>
      <c r="F46" s="4"/>
      <c r="G46" s="4"/>
      <c r="H46" s="4"/>
      <c r="I46" s="4"/>
      <c r="J46" s="4"/>
    </row>
    <row r="47" ht="19.95" customHeight="1" spans="1:10">
      <c r="A47" s="4">
        <v>45</v>
      </c>
      <c r="B47" s="4" t="s">
        <v>35</v>
      </c>
      <c r="C47" s="4" t="s">
        <v>27</v>
      </c>
      <c r="D47" s="4" t="s">
        <v>30</v>
      </c>
      <c r="E47" s="4">
        <f>19+17</f>
        <v>36</v>
      </c>
      <c r="F47" s="4"/>
      <c r="G47" s="4"/>
      <c r="H47" s="4"/>
      <c r="I47" s="4"/>
      <c r="J47" s="4"/>
    </row>
    <row r="48" ht="19.95" customHeight="1" spans="1:10">
      <c r="A48" s="4">
        <v>46</v>
      </c>
      <c r="B48" s="4" t="s">
        <v>32</v>
      </c>
      <c r="C48" s="4" t="s">
        <v>27</v>
      </c>
      <c r="D48" s="4" t="s">
        <v>30</v>
      </c>
      <c r="E48" s="4">
        <f>5+5</f>
        <v>10</v>
      </c>
      <c r="F48" s="4"/>
      <c r="G48" s="4"/>
      <c r="H48" s="4"/>
      <c r="I48" s="4"/>
      <c r="J48" s="4"/>
    </row>
    <row r="49" ht="19.95" customHeight="1" spans="1:10">
      <c r="A49" s="4">
        <v>47</v>
      </c>
      <c r="B49" s="4" t="s">
        <v>32</v>
      </c>
      <c r="C49" s="4" t="s">
        <v>23</v>
      </c>
      <c r="D49" s="4" t="s">
        <v>30</v>
      </c>
      <c r="E49" s="4">
        <v>3</v>
      </c>
      <c r="F49" s="4"/>
      <c r="G49" s="4"/>
      <c r="H49" s="4"/>
      <c r="I49" s="4"/>
      <c r="J49" s="4"/>
    </row>
    <row r="50" ht="19.95" customHeight="1" spans="1:10">
      <c r="A50" s="4">
        <v>48</v>
      </c>
      <c r="B50" s="4" t="s">
        <v>32</v>
      </c>
      <c r="C50" s="4" t="s">
        <v>16</v>
      </c>
      <c r="D50" s="4" t="s">
        <v>30</v>
      </c>
      <c r="E50" s="4">
        <v>3</v>
      </c>
      <c r="F50" s="4"/>
      <c r="G50" s="4"/>
      <c r="H50" s="4"/>
      <c r="I50" s="4"/>
      <c r="J50" s="4"/>
    </row>
    <row r="51" ht="19.95" customHeight="1" spans="1:10">
      <c r="A51" s="4">
        <v>49</v>
      </c>
      <c r="B51" s="4" t="s">
        <v>34</v>
      </c>
      <c r="C51" s="4" t="s">
        <v>20</v>
      </c>
      <c r="D51" s="4" t="s">
        <v>30</v>
      </c>
      <c r="E51" s="4">
        <v>2</v>
      </c>
      <c r="F51" s="4"/>
      <c r="G51" s="4"/>
      <c r="H51" s="4"/>
      <c r="I51" s="4"/>
      <c r="J51" s="4"/>
    </row>
    <row r="52" ht="19.95" customHeight="1" spans="1:10">
      <c r="A52" s="4">
        <v>50</v>
      </c>
      <c r="B52" s="4" t="s">
        <v>34</v>
      </c>
      <c r="C52" s="4" t="s">
        <v>16</v>
      </c>
      <c r="D52" s="4" t="s">
        <v>30</v>
      </c>
      <c r="E52" s="4">
        <v>4</v>
      </c>
      <c r="F52" s="4"/>
      <c r="G52" s="4"/>
      <c r="H52" s="4"/>
      <c r="I52" s="4"/>
      <c r="J52" s="4"/>
    </row>
    <row r="53" ht="19.95" customHeight="1" spans="1:10">
      <c r="A53" s="4">
        <v>51</v>
      </c>
      <c r="B53" s="4" t="s">
        <v>34</v>
      </c>
      <c r="C53" s="4" t="s">
        <v>24</v>
      </c>
      <c r="D53" s="4" t="s">
        <v>30</v>
      </c>
      <c r="E53" s="4">
        <v>13</v>
      </c>
      <c r="F53" s="4"/>
      <c r="G53" s="4"/>
      <c r="H53" s="4"/>
      <c r="I53" s="4"/>
      <c r="J53" s="4"/>
    </row>
    <row r="54" ht="19.95" customHeight="1" spans="1:10">
      <c r="A54" s="4">
        <v>52</v>
      </c>
      <c r="B54" s="4" t="s">
        <v>34</v>
      </c>
      <c r="C54" s="4" t="s">
        <v>11</v>
      </c>
      <c r="D54" s="4" t="s">
        <v>30</v>
      </c>
      <c r="E54" s="4">
        <v>3</v>
      </c>
      <c r="F54" s="4"/>
      <c r="G54" s="4"/>
      <c r="H54" s="4"/>
      <c r="I54" s="4"/>
      <c r="J54" s="4"/>
    </row>
    <row r="55" ht="19.95" customHeight="1" spans="1:10">
      <c r="A55" s="4">
        <v>53</v>
      </c>
      <c r="B55" s="4" t="s">
        <v>34</v>
      </c>
      <c r="C55" s="4" t="s">
        <v>27</v>
      </c>
      <c r="D55" s="4" t="s">
        <v>30</v>
      </c>
      <c r="E55" s="4">
        <f>3+6</f>
        <v>9</v>
      </c>
      <c r="F55" s="4"/>
      <c r="G55" s="4"/>
      <c r="H55" s="4"/>
      <c r="I55" s="4"/>
      <c r="J55" s="4"/>
    </row>
    <row r="56" ht="92.4" customHeight="1" spans="1:10">
      <c r="A56" s="4">
        <v>54</v>
      </c>
      <c r="B56" s="4" t="s">
        <v>39</v>
      </c>
      <c r="C56" s="5" t="s">
        <v>40</v>
      </c>
      <c r="D56" s="4" t="s">
        <v>30</v>
      </c>
      <c r="E56" s="4">
        <v>1</v>
      </c>
      <c r="F56" s="4"/>
      <c r="G56" s="4"/>
      <c r="H56" s="4"/>
      <c r="I56" s="4"/>
      <c r="J56" s="4"/>
    </row>
    <row r="57" ht="75.6" customHeight="1" spans="1:10">
      <c r="A57" s="4">
        <v>55</v>
      </c>
      <c r="B57" s="4" t="s">
        <v>39</v>
      </c>
      <c r="C57" s="5" t="s">
        <v>41</v>
      </c>
      <c r="D57" s="4" t="s">
        <v>30</v>
      </c>
      <c r="E57" s="4">
        <v>1</v>
      </c>
      <c r="F57" s="4"/>
      <c r="G57" s="4"/>
      <c r="H57" s="4"/>
      <c r="I57" s="4"/>
      <c r="J57" s="4"/>
    </row>
    <row r="58" ht="69.6" customHeight="1" spans="1:10">
      <c r="A58" s="4">
        <v>56</v>
      </c>
      <c r="B58" s="4" t="s">
        <v>39</v>
      </c>
      <c r="C58" s="5" t="s">
        <v>42</v>
      </c>
      <c r="D58" s="4" t="s">
        <v>30</v>
      </c>
      <c r="E58" s="4">
        <v>1</v>
      </c>
      <c r="F58" s="4"/>
      <c r="G58" s="4"/>
      <c r="H58" s="4"/>
      <c r="I58" s="4"/>
      <c r="J58" s="4"/>
    </row>
    <row r="59" ht="75.6" customHeight="1" spans="1:10">
      <c r="A59" s="4">
        <v>57</v>
      </c>
      <c r="B59" s="4" t="s">
        <v>39</v>
      </c>
      <c r="C59" s="5" t="s">
        <v>43</v>
      </c>
      <c r="D59" s="4" t="s">
        <v>30</v>
      </c>
      <c r="E59" s="4">
        <v>1</v>
      </c>
      <c r="F59" s="4"/>
      <c r="G59" s="4"/>
      <c r="H59" s="4"/>
      <c r="I59" s="4"/>
      <c r="J59" s="4"/>
    </row>
    <row r="60" ht="74.4" customHeight="1" spans="1:10">
      <c r="A60" s="4">
        <v>58</v>
      </c>
      <c r="B60" s="4" t="s">
        <v>39</v>
      </c>
      <c r="C60" s="5" t="s">
        <v>44</v>
      </c>
      <c r="D60" s="4" t="s">
        <v>30</v>
      </c>
      <c r="E60" s="4">
        <v>1</v>
      </c>
      <c r="F60" s="4"/>
      <c r="G60" s="4"/>
      <c r="H60" s="4"/>
      <c r="I60" s="4"/>
      <c r="J60" s="4"/>
    </row>
    <row r="61" ht="79.8" customHeight="1" spans="1:10">
      <c r="A61" s="4">
        <v>59</v>
      </c>
      <c r="B61" s="4" t="s">
        <v>39</v>
      </c>
      <c r="C61" s="5" t="s">
        <v>45</v>
      </c>
      <c r="D61" s="4" t="s">
        <v>30</v>
      </c>
      <c r="E61" s="4">
        <v>1</v>
      </c>
      <c r="F61" s="4"/>
      <c r="G61" s="4"/>
      <c r="H61" s="4"/>
      <c r="I61" s="4"/>
      <c r="J61" s="4"/>
    </row>
    <row r="62" ht="79.8" customHeight="1" spans="1:10">
      <c r="A62" s="4">
        <v>60</v>
      </c>
      <c r="B62" s="4" t="s">
        <v>39</v>
      </c>
      <c r="C62" s="5" t="s">
        <v>46</v>
      </c>
      <c r="D62" s="4" t="s">
        <v>30</v>
      </c>
      <c r="E62" s="4">
        <v>1</v>
      </c>
      <c r="F62" s="4"/>
      <c r="G62" s="4"/>
      <c r="H62" s="4"/>
      <c r="I62" s="4"/>
      <c r="J62" s="4"/>
    </row>
    <row r="63" ht="79.8" customHeight="1" spans="1:10">
      <c r="A63" s="4">
        <v>61</v>
      </c>
      <c r="B63" s="4" t="s">
        <v>39</v>
      </c>
      <c r="C63" s="5" t="s">
        <v>47</v>
      </c>
      <c r="D63" s="4" t="s">
        <v>30</v>
      </c>
      <c r="E63" s="4">
        <v>1</v>
      </c>
      <c r="F63" s="4"/>
      <c r="G63" s="4"/>
      <c r="H63" s="4"/>
      <c r="I63" s="4"/>
      <c r="J63" s="4"/>
    </row>
    <row r="64" ht="79.8" customHeight="1" spans="1:10">
      <c r="A64" s="4">
        <v>62</v>
      </c>
      <c r="B64" s="4" t="s">
        <v>39</v>
      </c>
      <c r="C64" s="5" t="s">
        <v>48</v>
      </c>
      <c r="D64" s="4" t="s">
        <v>30</v>
      </c>
      <c r="E64" s="4">
        <v>1</v>
      </c>
      <c r="F64" s="4"/>
      <c r="G64" s="4"/>
      <c r="H64" s="4"/>
      <c r="I64" s="4"/>
      <c r="J64" s="4"/>
    </row>
    <row r="65" ht="79.8" customHeight="1" spans="1:10">
      <c r="A65" s="4">
        <v>63</v>
      </c>
      <c r="B65" s="4" t="s">
        <v>39</v>
      </c>
      <c r="C65" s="5" t="s">
        <v>49</v>
      </c>
      <c r="D65" s="4" t="s">
        <v>30</v>
      </c>
      <c r="E65" s="4">
        <v>1</v>
      </c>
      <c r="F65" s="4"/>
      <c r="G65" s="4"/>
      <c r="H65" s="4"/>
      <c r="I65" s="4"/>
      <c r="J65" s="4"/>
    </row>
    <row r="66" ht="79.8" customHeight="1" spans="1:10">
      <c r="A66" s="4">
        <v>64</v>
      </c>
      <c r="B66" s="4" t="s">
        <v>39</v>
      </c>
      <c r="C66" s="5" t="s">
        <v>50</v>
      </c>
      <c r="D66" s="4" t="s">
        <v>30</v>
      </c>
      <c r="E66" s="4">
        <v>1</v>
      </c>
      <c r="F66" s="4"/>
      <c r="G66" s="4"/>
      <c r="H66" s="4"/>
      <c r="I66" s="4"/>
      <c r="J66" s="4"/>
    </row>
    <row r="67" ht="79.8" customHeight="1" spans="1:10">
      <c r="A67" s="4">
        <v>65</v>
      </c>
      <c r="B67" s="4" t="s">
        <v>39</v>
      </c>
      <c r="C67" s="5" t="s">
        <v>51</v>
      </c>
      <c r="D67" s="4" t="s">
        <v>30</v>
      </c>
      <c r="E67" s="4">
        <v>1</v>
      </c>
      <c r="F67" s="4"/>
      <c r="G67" s="4"/>
      <c r="H67" s="4"/>
      <c r="I67" s="4"/>
      <c r="J67" s="4"/>
    </row>
    <row r="68" ht="79.8" customHeight="1" spans="1:10">
      <c r="A68" s="4">
        <v>66</v>
      </c>
      <c r="B68" s="4" t="s">
        <v>39</v>
      </c>
      <c r="C68" s="5" t="s">
        <v>52</v>
      </c>
      <c r="D68" s="4" t="s">
        <v>30</v>
      </c>
      <c r="E68" s="4">
        <v>1</v>
      </c>
      <c r="F68" s="4"/>
      <c r="G68" s="4"/>
      <c r="H68" s="4"/>
      <c r="I68" s="4"/>
      <c r="J68" s="4"/>
    </row>
    <row r="69" ht="79.8" customHeight="1" spans="1:10">
      <c r="A69" s="4">
        <v>67</v>
      </c>
      <c r="B69" s="4" t="s">
        <v>39</v>
      </c>
      <c r="C69" s="5" t="s">
        <v>53</v>
      </c>
      <c r="D69" s="4" t="s">
        <v>30</v>
      </c>
      <c r="E69" s="4">
        <v>1</v>
      </c>
      <c r="F69" s="4"/>
      <c r="G69" s="4"/>
      <c r="H69" s="4"/>
      <c r="I69" s="4"/>
      <c r="J69" s="4"/>
    </row>
    <row r="70" ht="79.8" customHeight="1" spans="1:10">
      <c r="A70" s="4">
        <v>68</v>
      </c>
      <c r="B70" s="4" t="s">
        <v>39</v>
      </c>
      <c r="C70" s="5" t="s">
        <v>54</v>
      </c>
      <c r="D70" s="4" t="s">
        <v>30</v>
      </c>
      <c r="E70" s="4">
        <v>1</v>
      </c>
      <c r="F70" s="4"/>
      <c r="G70" s="4"/>
      <c r="H70" s="4"/>
      <c r="I70" s="4"/>
      <c r="J70" s="4"/>
    </row>
    <row r="71" ht="79.8" customHeight="1" spans="1:10">
      <c r="A71" s="4">
        <v>69</v>
      </c>
      <c r="B71" s="4" t="s">
        <v>39</v>
      </c>
      <c r="C71" s="5" t="s">
        <v>55</v>
      </c>
      <c r="D71" s="4" t="s">
        <v>30</v>
      </c>
      <c r="E71" s="4">
        <v>1</v>
      </c>
      <c r="F71" s="4"/>
      <c r="G71" s="4"/>
      <c r="H71" s="4"/>
      <c r="I71" s="4"/>
      <c r="J71" s="4"/>
    </row>
    <row r="72" ht="79.8" customHeight="1" spans="1:10">
      <c r="A72" s="4">
        <v>70</v>
      </c>
      <c r="B72" s="4" t="s">
        <v>39</v>
      </c>
      <c r="C72" s="5" t="s">
        <v>56</v>
      </c>
      <c r="D72" s="4" t="s">
        <v>30</v>
      </c>
      <c r="E72" s="4">
        <v>1</v>
      </c>
      <c r="F72" s="4"/>
      <c r="G72" s="4"/>
      <c r="H72" s="4"/>
      <c r="I72" s="4"/>
      <c r="J72" s="4"/>
    </row>
    <row r="73" ht="79.8" customHeight="1" spans="1:10">
      <c r="A73" s="4">
        <v>71</v>
      </c>
      <c r="B73" s="4" t="s">
        <v>39</v>
      </c>
      <c r="C73" s="5" t="s">
        <v>57</v>
      </c>
      <c r="D73" s="4" t="s">
        <v>30</v>
      </c>
      <c r="E73" s="4">
        <v>1</v>
      </c>
      <c r="F73" s="4"/>
      <c r="G73" s="4"/>
      <c r="H73" s="4"/>
      <c r="I73" s="4"/>
      <c r="J73" s="4"/>
    </row>
    <row r="74" ht="79.8" customHeight="1" spans="1:10">
      <c r="A74" s="4">
        <v>72</v>
      </c>
      <c r="B74" s="4" t="s">
        <v>39</v>
      </c>
      <c r="C74" s="5" t="s">
        <v>58</v>
      </c>
      <c r="D74" s="4" t="s">
        <v>30</v>
      </c>
      <c r="E74" s="4">
        <v>1</v>
      </c>
      <c r="F74" s="4"/>
      <c r="G74" s="4"/>
      <c r="H74" s="4"/>
      <c r="I74" s="4"/>
      <c r="J74" s="4"/>
    </row>
    <row r="75" ht="79.8" customHeight="1" spans="1:10">
      <c r="A75" s="4">
        <v>73</v>
      </c>
      <c r="B75" s="4" t="s">
        <v>39</v>
      </c>
      <c r="C75" s="5" t="s">
        <v>59</v>
      </c>
      <c r="D75" s="4" t="s">
        <v>30</v>
      </c>
      <c r="E75" s="4">
        <v>2</v>
      </c>
      <c r="F75" s="4"/>
      <c r="G75" s="4"/>
      <c r="H75" s="4"/>
      <c r="I75" s="4"/>
      <c r="J75" s="4"/>
    </row>
    <row r="76" ht="79.8" customHeight="1" spans="1:10">
      <c r="A76" s="4">
        <v>74</v>
      </c>
      <c r="B76" s="4" t="s">
        <v>39</v>
      </c>
      <c r="C76" s="5" t="s">
        <v>60</v>
      </c>
      <c r="D76" s="4" t="s">
        <v>30</v>
      </c>
      <c r="E76" s="4">
        <v>2</v>
      </c>
      <c r="F76" s="4"/>
      <c r="G76" s="4"/>
      <c r="H76" s="4"/>
      <c r="I76" s="4"/>
      <c r="J76" s="4"/>
    </row>
    <row r="77" ht="79.8" customHeight="1" spans="1:10">
      <c r="A77" s="4">
        <v>75</v>
      </c>
      <c r="B77" s="4" t="s">
        <v>39</v>
      </c>
      <c r="C77" s="5" t="s">
        <v>61</v>
      </c>
      <c r="D77" s="4" t="s">
        <v>30</v>
      </c>
      <c r="E77" s="4">
        <v>1</v>
      </c>
      <c r="F77" s="4"/>
      <c r="G77" s="4"/>
      <c r="H77" s="4"/>
      <c r="I77" s="4"/>
      <c r="J77" s="4"/>
    </row>
    <row r="78" ht="38.4" customHeight="1" spans="1:10">
      <c r="A78" s="4"/>
      <c r="B78" s="2"/>
      <c r="C78" s="6" t="s">
        <v>62</v>
      </c>
      <c r="E78" s="4"/>
      <c r="F78" s="4"/>
      <c r="G78" s="4"/>
      <c r="H78" s="4"/>
      <c r="I78" s="4"/>
      <c r="J78" s="4"/>
    </row>
    <row r="79" ht="19.95" customHeight="1" spans="1:10">
      <c r="A79" s="4" t="s">
        <v>63</v>
      </c>
      <c r="B79" s="4" t="s">
        <v>2</v>
      </c>
      <c r="C79" s="4" t="s">
        <v>3</v>
      </c>
      <c r="D79" s="4" t="s">
        <v>4</v>
      </c>
      <c r="E79" s="4" t="s">
        <v>64</v>
      </c>
      <c r="F79" s="4"/>
      <c r="G79" s="4"/>
      <c r="H79" s="4"/>
      <c r="I79" s="4" t="s">
        <v>9</v>
      </c>
      <c r="J79" s="4"/>
    </row>
    <row r="80" ht="19.95" customHeight="1" spans="1:10">
      <c r="A80" s="4">
        <v>1</v>
      </c>
      <c r="B80" s="4" t="s">
        <v>65</v>
      </c>
      <c r="C80" s="4" t="s">
        <v>27</v>
      </c>
      <c r="D80" s="4" t="s">
        <v>12</v>
      </c>
      <c r="E80" s="4">
        <f>63+44+60</f>
        <v>167</v>
      </c>
      <c r="F80" s="4"/>
      <c r="G80" s="4"/>
      <c r="H80" s="4"/>
      <c r="I80" s="4" t="s">
        <v>66</v>
      </c>
      <c r="J80" s="4"/>
    </row>
    <row r="81" ht="19.95" customHeight="1" spans="1:10">
      <c r="A81" s="4">
        <v>2</v>
      </c>
      <c r="B81" s="4" t="s">
        <v>65</v>
      </c>
      <c r="C81" s="4" t="s">
        <v>19</v>
      </c>
      <c r="D81" s="4" t="s">
        <v>12</v>
      </c>
      <c r="E81" s="4">
        <f>58</f>
        <v>58</v>
      </c>
      <c r="F81" s="4"/>
      <c r="G81" s="4"/>
      <c r="H81" s="4"/>
      <c r="I81" s="4"/>
      <c r="J81" s="4"/>
    </row>
    <row r="82" ht="19.95" customHeight="1" spans="1:10">
      <c r="A82" s="4">
        <v>3</v>
      </c>
      <c r="B82" s="4" t="s">
        <v>65</v>
      </c>
      <c r="C82" s="4" t="s">
        <v>20</v>
      </c>
      <c r="D82" s="4" t="s">
        <v>12</v>
      </c>
      <c r="E82" s="4">
        <f>54+64+10</f>
        <v>128</v>
      </c>
      <c r="F82" s="4"/>
      <c r="G82" s="4"/>
      <c r="H82" s="4"/>
      <c r="I82" s="4"/>
      <c r="J82" s="4"/>
    </row>
    <row r="83" ht="19.95" customHeight="1" spans="1:10">
      <c r="A83" s="4">
        <v>4</v>
      </c>
      <c r="B83" s="4" t="s">
        <v>65</v>
      </c>
      <c r="C83" s="4" t="s">
        <v>23</v>
      </c>
      <c r="D83" s="4" t="s">
        <v>12</v>
      </c>
      <c r="E83" s="4">
        <v>8</v>
      </c>
      <c r="F83" s="4"/>
      <c r="G83" s="4"/>
      <c r="H83" s="4"/>
      <c r="I83" s="4"/>
      <c r="J83" s="4"/>
    </row>
    <row r="84" ht="19.95" customHeight="1" spans="1:10">
      <c r="A84" s="4">
        <v>5</v>
      </c>
      <c r="B84" s="4" t="s">
        <v>65</v>
      </c>
      <c r="C84" s="4" t="s">
        <v>15</v>
      </c>
      <c r="D84" s="4" t="s">
        <v>12</v>
      </c>
      <c r="E84" s="4">
        <v>93</v>
      </c>
      <c r="F84" s="4"/>
      <c r="G84" s="4"/>
      <c r="H84" s="4"/>
      <c r="I84" s="4"/>
      <c r="J84" s="4"/>
    </row>
    <row r="85" ht="19.95" customHeight="1" spans="1:10">
      <c r="A85" s="4">
        <v>6</v>
      </c>
      <c r="B85" s="4" t="s">
        <v>65</v>
      </c>
      <c r="C85" s="4" t="s">
        <v>16</v>
      </c>
      <c r="D85" s="4" t="s">
        <v>12</v>
      </c>
      <c r="E85" s="4">
        <f>40+44+156+162+6+190</f>
        <v>598</v>
      </c>
      <c r="F85" s="4"/>
      <c r="G85" s="4"/>
      <c r="H85" s="4"/>
      <c r="I85" s="4"/>
      <c r="J85" s="4"/>
    </row>
    <row r="86" ht="19.95" customHeight="1" spans="1:10">
      <c r="A86" s="4">
        <v>7</v>
      </c>
      <c r="B86" s="4" t="s">
        <v>65</v>
      </c>
      <c r="C86" s="4" t="s">
        <v>24</v>
      </c>
      <c r="D86" s="4" t="s">
        <v>12</v>
      </c>
      <c r="E86" s="4">
        <f>29*6+238</f>
        <v>412</v>
      </c>
      <c r="F86" s="4"/>
      <c r="G86" s="4"/>
      <c r="H86" s="4"/>
      <c r="I86" s="4" t="s">
        <v>17</v>
      </c>
      <c r="J86" s="4"/>
    </row>
    <row r="87" ht="19.95" customHeight="1" spans="1:10">
      <c r="A87" s="4">
        <v>8</v>
      </c>
      <c r="B87" s="4" t="s">
        <v>65</v>
      </c>
      <c r="C87" s="4" t="s">
        <v>16</v>
      </c>
      <c r="D87" s="4" t="s">
        <v>12</v>
      </c>
      <c r="E87" s="4">
        <v>16</v>
      </c>
      <c r="F87" s="4"/>
      <c r="G87" s="4"/>
      <c r="H87" s="4"/>
      <c r="I87" s="4" t="s">
        <v>17</v>
      </c>
      <c r="J87" s="4"/>
    </row>
    <row r="88" ht="19.95" customHeight="1" spans="1:10">
      <c r="A88" s="4">
        <v>9</v>
      </c>
      <c r="B88" s="4" t="s">
        <v>65</v>
      </c>
      <c r="C88" s="4" t="s">
        <v>24</v>
      </c>
      <c r="D88" s="4" t="s">
        <v>12</v>
      </c>
      <c r="E88" s="4">
        <v>165</v>
      </c>
      <c r="F88" s="4"/>
      <c r="G88" s="4"/>
      <c r="H88" s="4"/>
      <c r="I88" s="4"/>
      <c r="J88" s="4"/>
    </row>
    <row r="89" ht="19.95" customHeight="1" spans="1:10">
      <c r="A89" s="4">
        <v>10</v>
      </c>
      <c r="B89" s="4" t="s">
        <v>65</v>
      </c>
      <c r="C89" s="4" t="s">
        <v>11</v>
      </c>
      <c r="D89" s="4" t="s">
        <v>12</v>
      </c>
      <c r="E89" s="4">
        <f>56+138</f>
        <v>194</v>
      </c>
      <c r="F89" s="4"/>
      <c r="G89" s="4"/>
      <c r="H89" s="4"/>
      <c r="I89" s="4"/>
      <c r="J89" s="4"/>
    </row>
    <row r="90" ht="19.95" customHeight="1" spans="1:10">
      <c r="A90" s="4">
        <v>11</v>
      </c>
      <c r="B90" s="4" t="s">
        <v>65</v>
      </c>
      <c r="C90" s="4" t="s">
        <v>67</v>
      </c>
      <c r="D90" s="4" t="s">
        <v>12</v>
      </c>
      <c r="E90" s="4">
        <v>44</v>
      </c>
      <c r="F90" s="4"/>
      <c r="G90" s="4"/>
      <c r="H90" s="4"/>
      <c r="I90" s="4"/>
      <c r="J90" s="4"/>
    </row>
    <row r="91" ht="19.95" customHeight="1" spans="1:10">
      <c r="A91" s="4">
        <v>12</v>
      </c>
      <c r="B91" s="4" t="s">
        <v>65</v>
      </c>
      <c r="C91" s="4" t="s">
        <v>68</v>
      </c>
      <c r="D91" s="4" t="s">
        <v>12</v>
      </c>
      <c r="E91" s="4">
        <f>40+40+50</f>
        <v>130</v>
      </c>
      <c r="F91" s="4"/>
      <c r="G91" s="4"/>
      <c r="H91" s="4"/>
      <c r="I91" s="4"/>
      <c r="J91" s="4"/>
    </row>
    <row r="92" ht="19.95" customHeight="1" spans="1:16">
      <c r="A92" s="4">
        <v>13</v>
      </c>
      <c r="B92" s="4" t="s">
        <v>65</v>
      </c>
      <c r="C92" s="4" t="s">
        <v>22</v>
      </c>
      <c r="D92" s="4" t="s">
        <v>12</v>
      </c>
      <c r="E92" s="4">
        <f>100+100+98</f>
        <v>298</v>
      </c>
      <c r="F92" s="4"/>
      <c r="G92" s="4"/>
      <c r="H92" s="4"/>
      <c r="I92" s="4"/>
      <c r="J92" s="4"/>
      <c r="L92" s="8"/>
      <c r="M92" s="8"/>
      <c r="N92" s="8"/>
      <c r="O92" s="8"/>
      <c r="P92" s="8"/>
    </row>
    <row r="93" ht="19.95" customHeight="1" spans="1:16">
      <c r="A93" s="4">
        <v>14</v>
      </c>
      <c r="B93" s="4" t="s">
        <v>33</v>
      </c>
      <c r="C93" s="4" t="s">
        <v>67</v>
      </c>
      <c r="D93" s="4" t="s">
        <v>30</v>
      </c>
      <c r="E93" s="4">
        <v>1</v>
      </c>
      <c r="F93" s="4"/>
      <c r="G93" s="4"/>
      <c r="H93" s="4"/>
      <c r="I93" s="4"/>
      <c r="J93" s="4"/>
      <c r="K93" s="9"/>
      <c r="L93" s="8"/>
      <c r="M93" s="8"/>
      <c r="N93" s="8"/>
      <c r="O93" s="8"/>
      <c r="P93" s="8"/>
    </row>
    <row r="94" ht="19.95" customHeight="1" spans="1:16">
      <c r="A94" s="4">
        <v>15</v>
      </c>
      <c r="B94" s="4" t="s">
        <v>35</v>
      </c>
      <c r="C94" s="4" t="s">
        <v>16</v>
      </c>
      <c r="D94" s="4" t="s">
        <v>30</v>
      </c>
      <c r="E94" s="4">
        <f>20+5+7</f>
        <v>32</v>
      </c>
      <c r="F94" s="4"/>
      <c r="G94" s="4"/>
      <c r="H94" s="4"/>
      <c r="I94" s="4"/>
      <c r="J94" s="4"/>
      <c r="K94" s="9"/>
      <c r="L94" s="8"/>
      <c r="M94" s="8"/>
      <c r="N94" s="8"/>
      <c r="O94" s="8"/>
      <c r="P94" s="8"/>
    </row>
    <row r="95" ht="19.95" customHeight="1" spans="1:16">
      <c r="A95" s="4">
        <v>16</v>
      </c>
      <c r="B95" s="4" t="s">
        <v>35</v>
      </c>
      <c r="C95" s="4" t="s">
        <v>68</v>
      </c>
      <c r="D95" s="4" t="s">
        <v>30</v>
      </c>
      <c r="E95" s="4">
        <f>4+1</f>
        <v>5</v>
      </c>
      <c r="F95" s="4"/>
      <c r="G95" s="4"/>
      <c r="H95" s="4"/>
      <c r="I95" s="4"/>
      <c r="J95" s="4"/>
      <c r="K95" s="9"/>
      <c r="L95" s="8"/>
      <c r="M95" s="8"/>
      <c r="N95" s="8"/>
      <c r="O95" s="8"/>
      <c r="P95" s="8"/>
    </row>
    <row r="96" ht="19.95" customHeight="1" spans="1:16">
      <c r="A96" s="4">
        <v>17</v>
      </c>
      <c r="B96" s="4" t="s">
        <v>35</v>
      </c>
      <c r="C96" s="4" t="s">
        <v>22</v>
      </c>
      <c r="D96" s="4" t="s">
        <v>30</v>
      </c>
      <c r="E96" s="4">
        <v>2</v>
      </c>
      <c r="F96" s="4"/>
      <c r="G96" s="4"/>
      <c r="H96" s="4"/>
      <c r="I96" s="4"/>
      <c r="J96" s="4"/>
      <c r="K96" s="9"/>
      <c r="L96" s="8"/>
      <c r="M96" s="8"/>
      <c r="N96" s="8"/>
      <c r="O96" s="8"/>
      <c r="P96" s="8"/>
    </row>
    <row r="97" ht="19.95" customHeight="1" spans="1:16">
      <c r="A97" s="4">
        <v>18</v>
      </c>
      <c r="B97" s="4" t="s">
        <v>35</v>
      </c>
      <c r="C97" s="4" t="s">
        <v>24</v>
      </c>
      <c r="D97" s="4" t="s">
        <v>30</v>
      </c>
      <c r="E97" s="4">
        <v>8</v>
      </c>
      <c r="F97" s="4"/>
      <c r="G97" s="4"/>
      <c r="H97" s="4"/>
      <c r="I97" s="4"/>
      <c r="J97" s="4"/>
      <c r="K97" s="9"/>
      <c r="L97" s="8"/>
      <c r="M97" s="8"/>
      <c r="N97" s="8"/>
      <c r="O97" s="8"/>
      <c r="P97" s="8"/>
    </row>
    <row r="98" ht="19.95" customHeight="1" spans="1:16">
      <c r="A98" s="4">
        <v>19</v>
      </c>
      <c r="B98" s="4" t="s">
        <v>35</v>
      </c>
      <c r="C98" s="4" t="s">
        <v>27</v>
      </c>
      <c r="D98" s="4" t="s">
        <v>30</v>
      </c>
      <c r="E98" s="4">
        <v>1</v>
      </c>
      <c r="F98" s="4"/>
      <c r="G98" s="4"/>
      <c r="H98" s="4"/>
      <c r="I98" s="4"/>
      <c r="J98" s="4"/>
      <c r="K98" s="9"/>
      <c r="L98" s="8"/>
      <c r="M98" s="8"/>
      <c r="N98" s="8"/>
      <c r="O98" s="8"/>
      <c r="P98" s="8"/>
    </row>
    <row r="99" ht="19.95" customHeight="1" spans="1:16">
      <c r="A99" s="4">
        <v>20</v>
      </c>
      <c r="B99" s="4" t="s">
        <v>35</v>
      </c>
      <c r="C99" s="4" t="s">
        <v>15</v>
      </c>
      <c r="D99" s="4" t="s">
        <v>30</v>
      </c>
      <c r="E99" s="4">
        <v>2</v>
      </c>
      <c r="F99" s="4"/>
      <c r="G99" s="4"/>
      <c r="H99" s="4"/>
      <c r="I99" s="4"/>
      <c r="J99" s="4"/>
      <c r="K99" s="9"/>
      <c r="L99" s="8"/>
      <c r="M99" s="8"/>
      <c r="N99" s="8"/>
      <c r="O99" s="8"/>
      <c r="P99" s="8"/>
    </row>
    <row r="100" ht="19.95" customHeight="1" spans="1:16">
      <c r="A100" s="4">
        <v>21</v>
      </c>
      <c r="B100" s="4" t="s">
        <v>36</v>
      </c>
      <c r="C100" s="4" t="s">
        <v>16</v>
      </c>
      <c r="D100" s="4" t="s">
        <v>30</v>
      </c>
      <c r="E100" s="4">
        <f>2+3+6</f>
        <v>11</v>
      </c>
      <c r="F100" s="4"/>
      <c r="G100" s="4"/>
      <c r="H100" s="4"/>
      <c r="I100" s="4"/>
      <c r="J100" s="4"/>
      <c r="K100" s="9"/>
      <c r="L100" s="8"/>
      <c r="M100" s="8"/>
      <c r="N100" s="8"/>
      <c r="O100" s="8"/>
      <c r="P100" s="8"/>
    </row>
    <row r="101" ht="19.95" customHeight="1" spans="1:16">
      <c r="A101" s="4">
        <v>22</v>
      </c>
      <c r="B101" s="4" t="s">
        <v>36</v>
      </c>
      <c r="C101" s="4" t="s">
        <v>22</v>
      </c>
      <c r="D101" s="4" t="s">
        <v>30</v>
      </c>
      <c r="E101" s="4">
        <v>1</v>
      </c>
      <c r="F101" s="4"/>
      <c r="G101" s="4"/>
      <c r="H101" s="4"/>
      <c r="I101" s="4"/>
      <c r="J101" s="4"/>
      <c r="K101" s="9"/>
      <c r="L101" s="8"/>
      <c r="M101" s="8"/>
      <c r="N101" s="8"/>
      <c r="O101" s="8"/>
      <c r="P101" s="8"/>
    </row>
    <row r="102" ht="19.95" customHeight="1" spans="1:16">
      <c r="A102" s="4">
        <v>23</v>
      </c>
      <c r="B102" s="4" t="s">
        <v>36</v>
      </c>
      <c r="C102" s="4" t="s">
        <v>24</v>
      </c>
      <c r="D102" s="4" t="s">
        <v>30</v>
      </c>
      <c r="E102" s="4">
        <v>4</v>
      </c>
      <c r="F102" s="4"/>
      <c r="G102" s="4"/>
      <c r="H102" s="4"/>
      <c r="I102" s="4"/>
      <c r="J102" s="4"/>
      <c r="K102" s="9"/>
      <c r="L102" s="8"/>
      <c r="M102" s="8"/>
      <c r="N102" s="8"/>
      <c r="O102" s="8"/>
      <c r="P102" s="8"/>
    </row>
    <row r="103" ht="19.95" customHeight="1" spans="1:16">
      <c r="A103" s="4">
        <v>24</v>
      </c>
      <c r="B103" s="4" t="s">
        <v>36</v>
      </c>
      <c r="C103" s="4" t="s">
        <v>11</v>
      </c>
      <c r="D103" s="4" t="s">
        <v>30</v>
      </c>
      <c r="E103" s="4">
        <v>1</v>
      </c>
      <c r="F103" s="4"/>
      <c r="G103" s="4"/>
      <c r="H103" s="4"/>
      <c r="I103" s="4"/>
      <c r="J103" s="4"/>
      <c r="K103" s="9"/>
      <c r="L103" s="8"/>
      <c r="M103" s="8"/>
      <c r="N103" s="8"/>
      <c r="O103" s="8"/>
      <c r="P103" s="8"/>
    </row>
    <row r="104" ht="19.95" customHeight="1" spans="1:16">
      <c r="A104" s="4">
        <v>25</v>
      </c>
      <c r="B104" s="4" t="s">
        <v>36</v>
      </c>
      <c r="C104" s="4" t="s">
        <v>68</v>
      </c>
      <c r="D104" s="4" t="s">
        <v>30</v>
      </c>
      <c r="E104" s="4">
        <v>2</v>
      </c>
      <c r="F104" s="4"/>
      <c r="G104" s="4"/>
      <c r="H104" s="4"/>
      <c r="I104" s="4"/>
      <c r="J104" s="4"/>
      <c r="K104" s="9"/>
      <c r="L104" s="8"/>
      <c r="M104" s="8"/>
      <c r="N104" s="8"/>
      <c r="O104" s="8"/>
      <c r="P104" s="8"/>
    </row>
    <row r="105" ht="19.95" customHeight="1" spans="1:16">
      <c r="A105" s="4">
        <v>26</v>
      </c>
      <c r="B105" s="4" t="s">
        <v>34</v>
      </c>
      <c r="C105" s="4" t="s">
        <v>22</v>
      </c>
      <c r="D105" s="4" t="s">
        <v>30</v>
      </c>
      <c r="E105" s="4">
        <f>4+3</f>
        <v>7</v>
      </c>
      <c r="F105" s="4"/>
      <c r="G105" s="4"/>
      <c r="H105" s="4"/>
      <c r="I105" s="4"/>
      <c r="J105" s="4"/>
      <c r="K105" s="9"/>
      <c r="L105" s="8"/>
      <c r="M105" s="8"/>
      <c r="N105" s="8"/>
      <c r="O105" s="8"/>
      <c r="P105" s="8"/>
    </row>
    <row r="106" ht="19.95" customHeight="1" spans="1:16">
      <c r="A106" s="4">
        <v>27</v>
      </c>
      <c r="B106" s="4" t="s">
        <v>34</v>
      </c>
      <c r="C106" s="4" t="s">
        <v>11</v>
      </c>
      <c r="D106" s="4" t="s">
        <v>30</v>
      </c>
      <c r="E106" s="4">
        <v>4</v>
      </c>
      <c r="F106" s="4"/>
      <c r="G106" s="4"/>
      <c r="H106" s="4"/>
      <c r="I106" s="4"/>
      <c r="J106" s="4"/>
      <c r="K106" s="9"/>
      <c r="L106" s="8"/>
      <c r="M106" s="8"/>
      <c r="N106" s="8"/>
      <c r="O106" s="8"/>
      <c r="P106" s="8"/>
    </row>
    <row r="107" ht="19.95" customHeight="1" spans="1:16">
      <c r="A107" s="4">
        <v>28</v>
      </c>
      <c r="B107" s="4" t="s">
        <v>34</v>
      </c>
      <c r="C107" s="4" t="s">
        <v>68</v>
      </c>
      <c r="D107" s="4" t="s">
        <v>30</v>
      </c>
      <c r="E107" s="4">
        <f>2+1</f>
        <v>3</v>
      </c>
      <c r="F107" s="4"/>
      <c r="G107" s="4"/>
      <c r="H107" s="4"/>
      <c r="I107" s="4"/>
      <c r="J107" s="4"/>
      <c r="K107" s="9"/>
      <c r="L107" s="8"/>
      <c r="M107" s="8"/>
      <c r="N107" s="8"/>
      <c r="O107" s="8"/>
      <c r="P107" s="8"/>
    </row>
    <row r="108" ht="19.95" customHeight="1" spans="1:16">
      <c r="A108" s="4">
        <v>29</v>
      </c>
      <c r="B108" s="4" t="s">
        <v>34</v>
      </c>
      <c r="C108" s="4" t="s">
        <v>27</v>
      </c>
      <c r="D108" s="4" t="s">
        <v>30</v>
      </c>
      <c r="E108" s="4">
        <f>2+1</f>
        <v>3</v>
      </c>
      <c r="F108" s="4"/>
      <c r="G108" s="4"/>
      <c r="H108" s="4"/>
      <c r="I108" s="4"/>
      <c r="J108" s="4"/>
      <c r="K108" s="9"/>
      <c r="L108" s="8"/>
      <c r="M108" s="8"/>
      <c r="N108" s="8"/>
      <c r="O108" s="8"/>
      <c r="P108" s="8"/>
    </row>
    <row r="109" ht="19.95" customHeight="1" spans="1:16">
      <c r="A109" s="4">
        <v>30</v>
      </c>
      <c r="B109" s="4" t="s">
        <v>34</v>
      </c>
      <c r="C109" s="4" t="s">
        <v>24</v>
      </c>
      <c r="D109" s="4" t="s">
        <v>30</v>
      </c>
      <c r="E109" s="4">
        <v>5</v>
      </c>
      <c r="F109" s="4"/>
      <c r="G109" s="4"/>
      <c r="H109" s="4"/>
      <c r="I109" s="4"/>
      <c r="J109" s="4"/>
      <c r="K109" s="9"/>
      <c r="L109" s="8"/>
      <c r="M109" s="8"/>
      <c r="N109" s="8"/>
      <c r="O109" s="8"/>
      <c r="P109" s="8"/>
    </row>
    <row r="110" ht="19.95" customHeight="1" spans="1:16">
      <c r="A110" s="4">
        <v>31</v>
      </c>
      <c r="B110" s="4" t="s">
        <v>34</v>
      </c>
      <c r="C110" s="4" t="s">
        <v>16</v>
      </c>
      <c r="D110" s="4" t="s">
        <v>30</v>
      </c>
      <c r="E110" s="4">
        <v>3</v>
      </c>
      <c r="F110" s="4"/>
      <c r="G110" s="4"/>
      <c r="H110" s="4"/>
      <c r="I110" s="4"/>
      <c r="J110" s="4"/>
      <c r="K110" s="9"/>
      <c r="L110" s="8"/>
      <c r="M110" s="8"/>
      <c r="N110" s="8"/>
      <c r="O110" s="8"/>
      <c r="P110" s="8"/>
    </row>
    <row r="111" ht="19.95" customHeight="1" spans="1:16">
      <c r="A111" s="4">
        <v>32</v>
      </c>
      <c r="B111" s="4" t="s">
        <v>34</v>
      </c>
      <c r="C111" s="4" t="s">
        <v>15</v>
      </c>
      <c r="D111" s="4" t="s">
        <v>30</v>
      </c>
      <c r="E111" s="4">
        <v>3</v>
      </c>
      <c r="F111" s="4"/>
      <c r="G111" s="4"/>
      <c r="H111" s="4"/>
      <c r="I111" s="4"/>
      <c r="J111" s="4"/>
      <c r="K111" s="9"/>
      <c r="L111" s="8"/>
      <c r="M111" s="8"/>
      <c r="N111" s="8"/>
      <c r="O111" s="8"/>
      <c r="P111" s="8"/>
    </row>
    <row r="112" ht="19.95" customHeight="1" spans="1:16">
      <c r="A112" s="4">
        <v>33</v>
      </c>
      <c r="B112" s="4" t="s">
        <v>34</v>
      </c>
      <c r="C112" s="4" t="s">
        <v>20</v>
      </c>
      <c r="D112" s="4" t="s">
        <v>30</v>
      </c>
      <c r="E112" s="4">
        <v>2</v>
      </c>
      <c r="F112" s="4"/>
      <c r="G112" s="4"/>
      <c r="H112" s="4"/>
      <c r="I112" s="4"/>
      <c r="J112" s="4"/>
      <c r="K112" s="9"/>
      <c r="L112" s="8"/>
      <c r="M112" s="8"/>
      <c r="N112" s="8"/>
      <c r="O112" s="8"/>
      <c r="P112" s="10"/>
    </row>
    <row r="113" ht="19.95" customHeight="1" spans="1:15">
      <c r="A113" s="4">
        <v>34</v>
      </c>
      <c r="B113" s="4" t="s">
        <v>32</v>
      </c>
      <c r="C113" s="4" t="s">
        <v>16</v>
      </c>
      <c r="D113" s="4" t="s">
        <v>30</v>
      </c>
      <c r="E113" s="4">
        <f>5+1+5+21</f>
        <v>32</v>
      </c>
      <c r="F113" s="4"/>
      <c r="G113" s="4"/>
      <c r="H113" s="4"/>
      <c r="I113" s="4"/>
      <c r="J113" s="4"/>
      <c r="K113" s="9"/>
      <c r="L113" s="8"/>
      <c r="M113" s="8"/>
      <c r="N113" s="8"/>
      <c r="O113" s="8"/>
    </row>
    <row r="114" ht="19.95" customHeight="1" spans="1:15">
      <c r="A114" s="4">
        <v>35</v>
      </c>
      <c r="B114" s="4" t="s">
        <v>32</v>
      </c>
      <c r="C114" s="4" t="s">
        <v>27</v>
      </c>
      <c r="D114" s="4" t="s">
        <v>30</v>
      </c>
      <c r="E114" s="4">
        <v>1</v>
      </c>
      <c r="F114" s="4"/>
      <c r="G114" s="4"/>
      <c r="H114" s="4"/>
      <c r="I114" s="4"/>
      <c r="J114" s="4"/>
      <c r="K114" s="9"/>
      <c r="L114" s="8"/>
      <c r="M114" s="8"/>
      <c r="N114" s="8"/>
      <c r="O114" s="8"/>
    </row>
    <row r="115" ht="19.95" customHeight="1" spans="1:15">
      <c r="A115" s="4">
        <v>36</v>
      </c>
      <c r="B115" s="4" t="s">
        <v>32</v>
      </c>
      <c r="C115" s="4" t="s">
        <v>68</v>
      </c>
      <c r="D115" s="4" t="s">
        <v>30</v>
      </c>
      <c r="E115" s="4">
        <v>1</v>
      </c>
      <c r="F115" s="4"/>
      <c r="G115" s="4"/>
      <c r="H115" s="4"/>
      <c r="I115" s="4"/>
      <c r="J115" s="4"/>
      <c r="K115" s="9"/>
      <c r="L115" s="8"/>
      <c r="M115" s="8"/>
      <c r="N115" s="8"/>
      <c r="O115" s="8"/>
    </row>
    <row r="116" ht="19.95" customHeight="1" spans="1:15">
      <c r="A116" s="4">
        <v>37</v>
      </c>
      <c r="B116" s="4" t="s">
        <v>37</v>
      </c>
      <c r="C116" s="4" t="s">
        <v>16</v>
      </c>
      <c r="D116" s="4" t="s">
        <v>30</v>
      </c>
      <c r="E116" s="4">
        <f>6+1</f>
        <v>7</v>
      </c>
      <c r="F116" s="4"/>
      <c r="G116" s="4"/>
      <c r="H116" s="4"/>
      <c r="I116" s="4"/>
      <c r="J116" s="4"/>
      <c r="K116" s="9"/>
      <c r="L116" s="8"/>
      <c r="M116" s="8"/>
      <c r="N116" s="8"/>
      <c r="O116" s="8"/>
    </row>
    <row r="117" ht="19.95" customHeight="1" spans="1:15">
      <c r="A117" s="4">
        <v>38</v>
      </c>
      <c r="B117" s="4" t="s">
        <v>69</v>
      </c>
      <c r="C117" s="4" t="s">
        <v>70</v>
      </c>
      <c r="D117" s="4" t="s">
        <v>30</v>
      </c>
      <c r="E117" s="4">
        <v>6</v>
      </c>
      <c r="F117" s="4"/>
      <c r="G117" s="4"/>
      <c r="H117" s="4"/>
      <c r="I117" s="4"/>
      <c r="J117" s="4"/>
      <c r="K117" s="9"/>
      <c r="L117" s="8"/>
      <c r="M117" s="8"/>
      <c r="N117" s="8"/>
      <c r="O117" s="8"/>
    </row>
    <row r="118" ht="95.4" customHeight="1" spans="1:10">
      <c r="A118" s="4">
        <v>39</v>
      </c>
      <c r="B118" s="4" t="s">
        <v>39</v>
      </c>
      <c r="C118" s="7" t="s">
        <v>71</v>
      </c>
      <c r="D118" s="4" t="s">
        <v>30</v>
      </c>
      <c r="E118" s="4">
        <v>2</v>
      </c>
      <c r="F118" s="4"/>
      <c r="G118" s="4"/>
      <c r="H118" s="4"/>
      <c r="I118" s="4"/>
      <c r="J118" s="4"/>
    </row>
    <row r="119" ht="75.6" customHeight="1" spans="1:10">
      <c r="A119" s="4">
        <v>40</v>
      </c>
      <c r="B119" s="4" t="s">
        <v>39</v>
      </c>
      <c r="C119" s="5" t="s">
        <v>72</v>
      </c>
      <c r="D119" s="4" t="s">
        <v>30</v>
      </c>
      <c r="E119" s="4">
        <v>1</v>
      </c>
      <c r="F119" s="4"/>
      <c r="G119" s="4"/>
      <c r="H119" s="4"/>
      <c r="I119" s="4"/>
      <c r="J119" s="4"/>
    </row>
    <row r="120" ht="79.8" customHeight="1" spans="1:10">
      <c r="A120" s="4">
        <v>41</v>
      </c>
      <c r="B120" s="4" t="s">
        <v>39</v>
      </c>
      <c r="C120" s="5" t="s">
        <v>73</v>
      </c>
      <c r="D120" s="4" t="s">
        <v>30</v>
      </c>
      <c r="E120" s="4">
        <v>1</v>
      </c>
      <c r="F120" s="4"/>
      <c r="G120" s="4"/>
      <c r="H120" s="4"/>
      <c r="I120" s="4"/>
      <c r="J120" s="4"/>
    </row>
    <row r="121" ht="78" customHeight="1" spans="1:10">
      <c r="A121" s="4">
        <v>42</v>
      </c>
      <c r="B121" s="4" t="s">
        <v>39</v>
      </c>
      <c r="C121" s="5" t="s">
        <v>74</v>
      </c>
      <c r="D121" s="4" t="s">
        <v>30</v>
      </c>
      <c r="E121" s="4">
        <v>1</v>
      </c>
      <c r="F121" s="4"/>
      <c r="G121" s="4"/>
      <c r="H121" s="4"/>
      <c r="I121" s="4"/>
      <c r="J121" s="4"/>
    </row>
    <row r="122" ht="86.4" customHeight="1" spans="1:10">
      <c r="A122" s="4">
        <v>43</v>
      </c>
      <c r="B122" s="4" t="s">
        <v>39</v>
      </c>
      <c r="C122" s="5" t="s">
        <v>75</v>
      </c>
      <c r="D122" s="4" t="s">
        <v>30</v>
      </c>
      <c r="E122" s="4">
        <v>1</v>
      </c>
      <c r="F122" s="4"/>
      <c r="G122" s="4"/>
      <c r="H122" s="4"/>
      <c r="I122" s="4"/>
      <c r="J122" s="4"/>
    </row>
    <row r="123" ht="79.8" customHeight="1" spans="1:10">
      <c r="A123" s="4">
        <v>44</v>
      </c>
      <c r="B123" s="4" t="s">
        <v>39</v>
      </c>
      <c r="C123" s="5" t="s">
        <v>76</v>
      </c>
      <c r="D123" s="4" t="s">
        <v>30</v>
      </c>
      <c r="E123" s="4">
        <v>1</v>
      </c>
      <c r="F123" s="4"/>
      <c r="G123" s="4"/>
      <c r="H123" s="4"/>
      <c r="I123" s="4"/>
      <c r="J123" s="4"/>
    </row>
    <row r="124" ht="79.8" customHeight="1" spans="1:10">
      <c r="A124" s="4">
        <v>45</v>
      </c>
      <c r="B124" s="4" t="s">
        <v>39</v>
      </c>
      <c r="C124" s="5" t="s">
        <v>77</v>
      </c>
      <c r="D124" s="4" t="s">
        <v>30</v>
      </c>
      <c r="E124" s="4">
        <v>1</v>
      </c>
      <c r="F124" s="4"/>
      <c r="G124" s="4"/>
      <c r="H124" s="4"/>
      <c r="I124" s="4"/>
      <c r="J124" s="4"/>
    </row>
    <row r="125" ht="79.8" customHeight="1" spans="1:10">
      <c r="A125" s="4">
        <v>46</v>
      </c>
      <c r="B125" s="4" t="s">
        <v>39</v>
      </c>
      <c r="C125" s="5" t="s">
        <v>78</v>
      </c>
      <c r="D125" s="4" t="s">
        <v>30</v>
      </c>
      <c r="E125" s="4">
        <v>1</v>
      </c>
      <c r="F125" s="4"/>
      <c r="G125" s="4"/>
      <c r="H125" s="4"/>
      <c r="I125" s="4"/>
      <c r="J125" s="4"/>
    </row>
    <row r="126" ht="79.8" customHeight="1" spans="1:10">
      <c r="A126" s="4">
        <v>47</v>
      </c>
      <c r="B126" s="4" t="s">
        <v>39</v>
      </c>
      <c r="C126" s="5" t="s">
        <v>79</v>
      </c>
      <c r="D126" s="4" t="s">
        <v>30</v>
      </c>
      <c r="E126" s="4">
        <v>1</v>
      </c>
      <c r="F126" s="4"/>
      <c r="G126" s="4"/>
      <c r="H126" s="4"/>
      <c r="I126" s="4"/>
      <c r="J126" s="4"/>
    </row>
    <row r="127" ht="79.8" customHeight="1" spans="1:10">
      <c r="A127" s="4">
        <v>48</v>
      </c>
      <c r="B127" s="4" t="s">
        <v>39</v>
      </c>
      <c r="C127" s="5" t="s">
        <v>80</v>
      </c>
      <c r="D127" s="4" t="s">
        <v>30</v>
      </c>
      <c r="E127" s="4">
        <v>1</v>
      </c>
      <c r="F127" s="4"/>
      <c r="G127" s="4"/>
      <c r="H127" s="4"/>
      <c r="I127" s="4"/>
      <c r="J127" s="4"/>
    </row>
    <row r="128" ht="79.8" customHeight="1" spans="1:10">
      <c r="A128" s="4">
        <v>49</v>
      </c>
      <c r="B128" s="4" t="s">
        <v>39</v>
      </c>
      <c r="C128" s="5" t="s">
        <v>81</v>
      </c>
      <c r="D128" s="4"/>
      <c r="E128" s="4"/>
      <c r="F128" s="4"/>
      <c r="G128" s="4"/>
      <c r="H128" s="4"/>
      <c r="I128" s="4"/>
      <c r="J128" s="4"/>
    </row>
    <row r="129" ht="37.2" customHeight="1" spans="1:10">
      <c r="A129" s="4"/>
      <c r="B129" s="4"/>
      <c r="C129" s="6" t="s">
        <v>82</v>
      </c>
      <c r="D129" s="4"/>
      <c r="E129" s="4"/>
      <c r="F129" s="4"/>
      <c r="G129" s="4"/>
      <c r="H129" s="4"/>
      <c r="I129" s="4"/>
      <c r="J129" s="4"/>
    </row>
    <row r="130" ht="19.95" customHeight="1" spans="1:10">
      <c r="A130" s="4" t="s">
        <v>63</v>
      </c>
      <c r="B130" s="4" t="s">
        <v>2</v>
      </c>
      <c r="C130" s="4" t="s">
        <v>3</v>
      </c>
      <c r="D130" s="4" t="s">
        <v>4</v>
      </c>
      <c r="E130" s="4" t="s">
        <v>64</v>
      </c>
      <c r="F130" s="4"/>
      <c r="G130" s="4"/>
      <c r="H130" s="4"/>
      <c r="I130" s="4" t="s">
        <v>9</v>
      </c>
      <c r="J130" s="4"/>
    </row>
    <row r="131" ht="19.95" customHeight="1" spans="1:10">
      <c r="A131" s="4">
        <v>1</v>
      </c>
      <c r="B131" s="4" t="s">
        <v>83</v>
      </c>
      <c r="C131" s="4" t="s">
        <v>68</v>
      </c>
      <c r="D131" s="4" t="s">
        <v>12</v>
      </c>
      <c r="E131" s="4">
        <f>160+190</f>
        <v>350</v>
      </c>
      <c r="F131" s="4"/>
      <c r="G131" s="4"/>
      <c r="H131" s="4"/>
      <c r="I131" s="4" t="s">
        <v>84</v>
      </c>
      <c r="J131" s="4"/>
    </row>
    <row r="132" ht="19.95" customHeight="1" spans="1:10">
      <c r="A132" s="4">
        <v>2</v>
      </c>
      <c r="B132" s="4" t="s">
        <v>83</v>
      </c>
      <c r="C132" s="4" t="s">
        <v>27</v>
      </c>
      <c r="D132" s="4" t="s">
        <v>12</v>
      </c>
      <c r="E132" s="4">
        <f>90+108</f>
        <v>198</v>
      </c>
      <c r="F132" s="4"/>
      <c r="G132" s="4"/>
      <c r="H132" s="4"/>
      <c r="I132" s="4"/>
      <c r="J132" s="4"/>
    </row>
    <row r="133" ht="19.95" customHeight="1" spans="1:10">
      <c r="A133" s="4">
        <v>3</v>
      </c>
      <c r="B133" s="4" t="s">
        <v>83</v>
      </c>
      <c r="C133" s="4" t="s">
        <v>16</v>
      </c>
      <c r="D133" s="4" t="s">
        <v>12</v>
      </c>
      <c r="E133" s="4">
        <f>192+238</f>
        <v>430</v>
      </c>
      <c r="F133" s="4"/>
      <c r="G133" s="4"/>
      <c r="H133" s="4"/>
      <c r="I133" s="4" t="s">
        <v>17</v>
      </c>
      <c r="J133" s="4"/>
    </row>
    <row r="134" ht="19.95" customHeight="1" spans="1:10">
      <c r="A134" s="4">
        <v>4</v>
      </c>
      <c r="B134" s="4" t="s">
        <v>83</v>
      </c>
      <c r="C134" s="4" t="s">
        <v>19</v>
      </c>
      <c r="D134" s="4" t="s">
        <v>12</v>
      </c>
      <c r="E134" s="4">
        <f>58+68</f>
        <v>126</v>
      </c>
      <c r="F134" s="4"/>
      <c r="G134" s="4"/>
      <c r="H134" s="4"/>
      <c r="I134" s="4"/>
      <c r="J134" s="4"/>
    </row>
    <row r="135" ht="19.95" customHeight="1" spans="1:10">
      <c r="A135" s="4">
        <v>5</v>
      </c>
      <c r="B135" s="4" t="s">
        <v>29</v>
      </c>
      <c r="C135" s="4" t="s">
        <v>19</v>
      </c>
      <c r="D135" s="4" t="s">
        <v>30</v>
      </c>
      <c r="E135" s="4">
        <v>6</v>
      </c>
      <c r="F135" s="4"/>
      <c r="G135" s="4"/>
      <c r="H135" s="4"/>
      <c r="I135" s="4"/>
      <c r="J135" s="4"/>
    </row>
    <row r="136" ht="19.95" customHeight="1" spans="1:10">
      <c r="A136" s="4">
        <v>6</v>
      </c>
      <c r="B136" s="4" t="s">
        <v>29</v>
      </c>
      <c r="C136" s="4" t="s">
        <v>68</v>
      </c>
      <c r="D136" s="11" t="s">
        <v>30</v>
      </c>
      <c r="E136" s="4">
        <f>36+39</f>
        <v>75</v>
      </c>
      <c r="F136" s="4"/>
      <c r="G136" s="4"/>
      <c r="H136" s="4"/>
      <c r="I136" s="4"/>
      <c r="J136" s="4"/>
    </row>
    <row r="137" ht="19.95" customHeight="1" spans="1:10">
      <c r="A137" s="4">
        <v>7</v>
      </c>
      <c r="B137" s="4" t="s">
        <v>36</v>
      </c>
      <c r="C137" s="4" t="s">
        <v>68</v>
      </c>
      <c r="D137" s="11" t="s">
        <v>30</v>
      </c>
      <c r="E137" s="4">
        <f>12+13</f>
        <v>25</v>
      </c>
      <c r="F137" s="4"/>
      <c r="G137" s="4"/>
      <c r="H137" s="4"/>
      <c r="I137" s="4"/>
      <c r="J137" s="4"/>
    </row>
    <row r="138" ht="19.95" customHeight="1" spans="1:10">
      <c r="A138" s="4">
        <v>8</v>
      </c>
      <c r="B138" s="4" t="s">
        <v>37</v>
      </c>
      <c r="C138" s="4" t="s">
        <v>68</v>
      </c>
      <c r="D138" s="11" t="s">
        <v>30</v>
      </c>
      <c r="E138" s="4">
        <v>10</v>
      </c>
      <c r="F138" s="4"/>
      <c r="G138" s="4"/>
      <c r="H138" s="4"/>
      <c r="I138" s="4"/>
      <c r="J138" s="4"/>
    </row>
    <row r="139" ht="19.95" customHeight="1" spans="1:10">
      <c r="A139" s="4">
        <v>9</v>
      </c>
      <c r="B139" s="4" t="s">
        <v>37</v>
      </c>
      <c r="C139" s="4" t="s">
        <v>16</v>
      </c>
      <c r="D139" s="11" t="s">
        <v>30</v>
      </c>
      <c r="E139" s="4">
        <v>2</v>
      </c>
      <c r="F139" s="4"/>
      <c r="G139" s="4"/>
      <c r="H139" s="4"/>
      <c r="I139" s="4"/>
      <c r="J139" s="4"/>
    </row>
    <row r="140" ht="19.95" customHeight="1" spans="1:10">
      <c r="A140" s="4">
        <v>10</v>
      </c>
      <c r="B140" s="4" t="s">
        <v>69</v>
      </c>
      <c r="C140" s="4" t="s">
        <v>85</v>
      </c>
      <c r="D140" s="11" t="s">
        <v>30</v>
      </c>
      <c r="E140" s="4">
        <v>10</v>
      </c>
      <c r="F140" s="4"/>
      <c r="G140" s="4"/>
      <c r="H140" s="4"/>
      <c r="I140" s="4"/>
      <c r="J140" s="4"/>
    </row>
    <row r="141" ht="19.95" customHeight="1" spans="1:10">
      <c r="A141" s="4">
        <v>11</v>
      </c>
      <c r="B141" s="4" t="s">
        <v>29</v>
      </c>
      <c r="C141" s="4" t="s">
        <v>27</v>
      </c>
      <c r="D141" s="11" t="s">
        <v>30</v>
      </c>
      <c r="E141" s="11">
        <f>16+19</f>
        <v>35</v>
      </c>
      <c r="F141" s="11"/>
      <c r="G141" s="11"/>
      <c r="H141" s="11"/>
      <c r="I141" s="4"/>
      <c r="J141" s="4"/>
    </row>
    <row r="142" ht="73.8" customHeight="1" spans="1:10">
      <c r="A142" s="4">
        <v>12</v>
      </c>
      <c r="B142" s="4" t="s">
        <v>39</v>
      </c>
      <c r="C142" s="5" t="s">
        <v>86</v>
      </c>
      <c r="D142" s="11" t="s">
        <v>30</v>
      </c>
      <c r="E142" s="11">
        <v>2</v>
      </c>
      <c r="F142" s="11"/>
      <c r="G142" s="11"/>
      <c r="H142" s="11"/>
      <c r="I142" s="4"/>
      <c r="J142" s="4"/>
    </row>
    <row r="143" ht="75.6" customHeight="1" spans="1:10">
      <c r="A143" s="4">
        <v>13</v>
      </c>
      <c r="B143" s="4" t="s">
        <v>39</v>
      </c>
      <c r="C143" s="5" t="s">
        <v>87</v>
      </c>
      <c r="D143" s="11" t="s">
        <v>30</v>
      </c>
      <c r="E143" s="11">
        <v>1</v>
      </c>
      <c r="F143" s="11"/>
      <c r="G143" s="11"/>
      <c r="H143" s="11"/>
      <c r="I143" s="4"/>
      <c r="J143" s="4"/>
    </row>
    <row r="144" ht="74.4" customHeight="1" spans="1:10">
      <c r="A144" s="4">
        <v>14</v>
      </c>
      <c r="B144" s="4" t="s">
        <v>39</v>
      </c>
      <c r="C144" s="5" t="s">
        <v>88</v>
      </c>
      <c r="D144" s="11" t="s">
        <v>30</v>
      </c>
      <c r="E144" s="11">
        <v>2</v>
      </c>
      <c r="F144" s="11"/>
      <c r="G144" s="11"/>
      <c r="H144" s="11"/>
      <c r="I144" s="4"/>
      <c r="J144" s="4"/>
    </row>
    <row r="145" ht="76.8" customHeight="1" spans="1:10">
      <c r="A145" s="4">
        <v>15</v>
      </c>
      <c r="B145" s="4" t="s">
        <v>39</v>
      </c>
      <c r="C145" s="5" t="s">
        <v>89</v>
      </c>
      <c r="D145" s="11" t="s">
        <v>30</v>
      </c>
      <c r="E145" s="11">
        <v>2</v>
      </c>
      <c r="F145" s="11"/>
      <c r="G145" s="11"/>
      <c r="H145" s="11"/>
      <c r="I145" s="4"/>
      <c r="J145" s="4"/>
    </row>
    <row r="146" ht="76.8" customHeight="1" spans="1:10">
      <c r="A146" s="4">
        <v>16</v>
      </c>
      <c r="B146" s="4" t="s">
        <v>39</v>
      </c>
      <c r="C146" s="5" t="s">
        <v>90</v>
      </c>
      <c r="D146" s="11" t="s">
        <v>30</v>
      </c>
      <c r="E146" s="11">
        <v>2</v>
      </c>
      <c r="F146" s="11"/>
      <c r="G146" s="11"/>
      <c r="H146" s="11"/>
      <c r="I146" s="4"/>
      <c r="J146" s="4"/>
    </row>
    <row r="147" ht="76.8" customHeight="1" spans="1:10">
      <c r="A147" s="4">
        <v>17</v>
      </c>
      <c r="B147" s="4" t="s">
        <v>39</v>
      </c>
      <c r="C147" s="5" t="s">
        <v>87</v>
      </c>
      <c r="D147" s="11" t="s">
        <v>30</v>
      </c>
      <c r="E147" s="11">
        <v>1</v>
      </c>
      <c r="F147" s="11"/>
      <c r="G147" s="11"/>
      <c r="H147" s="11"/>
      <c r="I147" s="4"/>
      <c r="J147" s="4"/>
    </row>
    <row r="148" ht="104.4" customHeight="1" spans="1:10">
      <c r="A148" s="4">
        <v>18</v>
      </c>
      <c r="B148" s="4" t="s">
        <v>91</v>
      </c>
      <c r="C148" s="12" t="s">
        <v>92</v>
      </c>
      <c r="D148" s="11" t="s">
        <v>30</v>
      </c>
      <c r="E148" s="11">
        <v>6</v>
      </c>
      <c r="F148" s="11"/>
      <c r="G148" s="11"/>
      <c r="H148" s="11"/>
      <c r="I148" s="4"/>
      <c r="J148" s="4"/>
    </row>
    <row r="149" ht="19.95" customHeight="1" spans="1:11">
      <c r="A149" s="1"/>
      <c r="K149"/>
    </row>
    <row r="150" ht="19.95" customHeight="1" spans="1:11">
      <c r="A150" s="1" t="s">
        <v>93</v>
      </c>
      <c r="B150" t="s">
        <v>94</v>
      </c>
      <c r="K150"/>
    </row>
    <row r="151" ht="19.95" customHeight="1" spans="1:11">
      <c r="A151" s="1"/>
      <c r="K151"/>
    </row>
    <row r="152" ht="19.95" customHeight="1" spans="1:11">
      <c r="A152" s="1"/>
      <c r="K152"/>
    </row>
    <row r="153" ht="19.95" customHeight="1" spans="1:11">
      <c r="A153" s="1"/>
      <c r="K153"/>
    </row>
    <row r="154" ht="19.95" customHeight="1" spans="1:11">
      <c r="A154" s="1"/>
      <c r="K154"/>
    </row>
    <row r="155" ht="19.95" customHeight="1" spans="1:11">
      <c r="A155" s="1"/>
      <c r="K155"/>
    </row>
    <row r="156" ht="19.95" customHeight="1" spans="1:11">
      <c r="A156" s="1"/>
      <c r="K156"/>
    </row>
    <row r="157" ht="19.95" customHeight="1" spans="1:11">
      <c r="A157" s="1"/>
      <c r="K157"/>
    </row>
    <row r="158" ht="19.95" customHeight="1" spans="1:11">
      <c r="A158" s="1"/>
      <c r="K158"/>
    </row>
    <row r="159" ht="19.95" customHeight="1" spans="1:1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3"/>
    </row>
    <row r="160" ht="19.95" customHeight="1" spans="1:1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3"/>
    </row>
    <row r="161" ht="19.95" customHeight="1" spans="1:1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3"/>
    </row>
    <row r="162" ht="19.95" customHeight="1" spans="1:1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3"/>
    </row>
    <row r="163" ht="19.95" customHeight="1" spans="1:1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3"/>
    </row>
    <row r="164" ht="19.95" customHeight="1" spans="1:1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3"/>
    </row>
    <row r="165" ht="19.95" customHeight="1" spans="1:1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3"/>
    </row>
    <row r="166" ht="19.95" customHeight="1" spans="1:1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3"/>
    </row>
    <row r="167" ht="19.95" customHeight="1" spans="1:1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3"/>
    </row>
    <row r="168" ht="19.95" customHeight="1" spans="1:1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3"/>
    </row>
    <row r="169" ht="19.95" customHeight="1" spans="1:1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3"/>
    </row>
    <row r="170" ht="19.95" customHeight="1" spans="1:1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3"/>
    </row>
    <row r="171" ht="19.95" customHeight="1" spans="1:1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3"/>
    </row>
    <row r="172" ht="19.95" customHeight="1" spans="1:1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3"/>
    </row>
    <row r="173" ht="19.95" customHeight="1" spans="1:1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3"/>
    </row>
    <row r="174" ht="19.95" customHeight="1" spans="1:1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3"/>
    </row>
    <row r="175" ht="74.4" customHeight="1" spans="1:1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3"/>
    </row>
    <row r="176" ht="81" customHeight="1" spans="1:1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3"/>
    </row>
    <row r="177" ht="73.2" customHeight="1" spans="1:1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3"/>
    </row>
    <row r="178" ht="82.8" customHeight="1" spans="1:1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3"/>
    </row>
    <row r="179" ht="73.2" customHeight="1" spans="1:1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3"/>
    </row>
    <row r="180" ht="67.8" customHeight="1" spans="1:1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3"/>
    </row>
    <row r="181" ht="77.4" customHeight="1" spans="1:1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3"/>
    </row>
    <row r="182" ht="32.4" customHeight="1" spans="1:1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3"/>
    </row>
    <row r="183" ht="19.95" customHeight="1" spans="1:1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3"/>
    </row>
    <row r="184" ht="19.95" customHeight="1" spans="1:1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3"/>
    </row>
    <row r="185" ht="19.95" customHeight="1" spans="1:1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3"/>
    </row>
    <row r="186" ht="19.95" customHeight="1" spans="1:1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3"/>
    </row>
    <row r="187" ht="19.95" customHeight="1" spans="1:1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3"/>
    </row>
    <row r="188" ht="19.95" customHeight="1" spans="1:1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3"/>
    </row>
    <row r="189" ht="19.95" customHeight="1" spans="1:1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3"/>
    </row>
    <row r="190" ht="19.95" customHeight="1" spans="1:1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3"/>
    </row>
    <row r="191" ht="19.95" customHeight="1" spans="1:1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3"/>
    </row>
    <row r="192" ht="19.95" customHeight="1" spans="1:1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3"/>
    </row>
    <row r="193" ht="19.95" customHeight="1" spans="1:1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3"/>
    </row>
    <row r="194" ht="19.95" customHeight="1" spans="1:1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3"/>
    </row>
    <row r="195" ht="19.95" customHeight="1" spans="1:1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3"/>
    </row>
    <row r="196" ht="19.95" customHeight="1" spans="1:1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3"/>
    </row>
    <row r="197" ht="19.95" customHeight="1" spans="1:1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3"/>
    </row>
    <row r="198" ht="19.95" customHeight="1" spans="1:1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3"/>
    </row>
    <row r="199" ht="19.95" customHeight="1" spans="1:1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3"/>
    </row>
    <row r="200" ht="19.95" customHeight="1" spans="1:1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3"/>
    </row>
    <row r="201" ht="19.95" customHeight="1" spans="1:1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3"/>
    </row>
    <row r="202" ht="19.95" customHeight="1"/>
    <row r="203" ht="19.95" customHeight="1"/>
    <row r="204" ht="19.95" customHeight="1"/>
    <row r="205" ht="19.95" customHeight="1"/>
    <row r="206" ht="19.95" customHeight="1"/>
    <row r="207" ht="19.95" customHeight="1"/>
    <row r="208" ht="19.95" customHeight="1"/>
    <row r="209" ht="19.95" customHeight="1"/>
    <row r="210" ht="19.95" customHeight="1"/>
    <row r="211" ht="19.95" customHeight="1"/>
    <row r="212" ht="19.95" customHeight="1"/>
    <row r="213" ht="19.95" customHeight="1"/>
    <row r="214" ht="19.95" customHeight="1"/>
    <row r="215" ht="19.95" customHeight="1"/>
    <row r="216" ht="19.95" customHeight="1"/>
    <row r="217" ht="19.95" customHeight="1"/>
    <row r="218" ht="19.95" customHeight="1"/>
    <row r="219" ht="19.95" customHeight="1"/>
    <row r="220" ht="19.95" customHeight="1"/>
  </sheetData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桥架合计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冰力十足</cp:lastModifiedBy>
  <dcterms:created xsi:type="dcterms:W3CDTF">2021-11-24T05:50:00Z</dcterms:created>
  <dcterms:modified xsi:type="dcterms:W3CDTF">2022-08-21T03:31:03Z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2C67E50997114D70882DF3C1BA28DE1C</vt:lpwstr>
  </property>
  <property fmtid="{D5CDD505-2E9C-101B-9397-08002B2CF9AE}" pid="3" name="KSOProductBuildVer">
    <vt:lpwstr>2052-11.1.0.12302</vt:lpwstr>
  </property>
</Properties>
</file>